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H237" i="6" l="1"/>
  <c r="D238" i="6"/>
  <c r="D237" i="6"/>
  <c r="H238" i="6"/>
  <c r="I238" i="6" s="1"/>
  <c r="I237" i="6" l="1"/>
  <c r="C236" i="6"/>
  <c r="D236" i="6"/>
  <c r="E236" i="6"/>
  <c r="F236" i="6"/>
  <c r="G236" i="6"/>
  <c r="H236" i="6"/>
  <c r="I236" i="6"/>
  <c r="B236" i="6"/>
  <c r="I13" i="6" l="1"/>
  <c r="I12" i="6"/>
  <c r="I11" i="6"/>
  <c r="I9" i="6"/>
  <c r="I8" i="6"/>
  <c r="G14" i="6"/>
  <c r="H14" i="6"/>
  <c r="G10" i="6"/>
  <c r="H10" i="6"/>
  <c r="E14" i="6"/>
  <c r="F14" i="6"/>
  <c r="E10" i="6"/>
  <c r="E15" i="6" s="1"/>
  <c r="F10" i="6"/>
  <c r="F15" i="6" s="1"/>
  <c r="D10" i="6"/>
  <c r="I14" i="6" l="1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<sst xmlns="http://schemas.openxmlformats.org/spreadsheetml/2006/main" count="228" uniqueCount="50">
  <si>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</si>
  <si>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</si>
  <si>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</si>
  <si>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</si>
  <si>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</si>
  <si>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</si>
  <si>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</si>
  <si>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</si>
  <si>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</si>
  <si>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</si>
  <si>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</si>
  <si>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</si>
  <si>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</si>
  <si>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</si>
  <si>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</si>
  <si>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</si>
  <si>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</si>
  <si>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</si>
  <si>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</si>
  <si>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</si>
  <si>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</si>
  <si>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</si>
  <si>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</si>
  <si>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</si>
  <si>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</si>
  <si>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</si>
  <si>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</si>
  <si>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</si>
  <si>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</si>
  <si>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</si>
  <si>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</si>
  <si>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</si>
  <si>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</si>
  <si>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</si>
  <si>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</si>
  <si>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</si>
  <si>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</si>
  <si>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</si>
  <si>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</si>
  <si>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</si>
  <si>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</si>
  <si>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</si>
  <si>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</si>
  <si>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t>Change in 2024 compared to 2023 (%)</t>
  </si>
  <si>
    <t>† Revised</t>
  </si>
  <si>
    <t xml:space="preserve">       2024      Jan-Feb</t>
  </si>
  <si>
    <t xml:space="preserve">      2023      Jan-Feb</t>
  </si>
  <si>
    <t>February 2024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</si>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</sst>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5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5" fontId="23" fillId="0" borderId="0" xfId="1" applyNumberFormat="1" applyFont="1"/>
    <xf numFmtId="165" fontId="20" fillId="0" borderId="0" xfId="3" applyNumberFormat="1" applyFont="1"/>
    <xf numFmtId="167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5" fontId="27" fillId="2" borderId="1" xfId="1" applyNumberFormat="1" applyFont="1" applyFill="1" applyBorder="1" applyAlignment="1">
      <alignment horizontal="right"/>
    </xf>
    <xf numFmtId="165" fontId="27" fillId="2" borderId="1" xfId="1" applyNumberFormat="1" applyFont="1" applyFill="1" applyBorder="1"/>
    <xf numFmtId="165" fontId="27" fillId="3" borderId="1" xfId="1" applyNumberFormat="1" applyFont="1" applyFill="1" applyBorder="1" applyAlignment="1">
      <alignment horizontal="right"/>
    </xf>
    <xf numFmtId="165" fontId="20" fillId="3" borderId="1" xfId="0" applyNumberFormat="1" applyFont="1" applyFill="1" applyBorder="1"/>
    <xf numFmtId="165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8" fillId="3" borderId="1" xfId="1" applyNumberFormat="1" applyFont="1" applyFill="1" applyBorder="1" applyAlignment="1">
      <alignment horizontal="right"/>
    </xf>
    <xf numFmtId="165" fontId="28" fillId="3" borderId="1" xfId="1" applyNumberFormat="1" applyFont="1" applyFill="1" applyBorder="1"/>
    <xf numFmtId="165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8" fillId="2" borderId="1" xfId="1" applyNumberFormat="1" applyFont="1" applyFill="1" applyBorder="1"/>
    <xf numFmtId="165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29" fillId="2" borderId="1" xfId="1" applyNumberFormat="1" applyFont="1" applyFill="1" applyBorder="1"/>
    <xf numFmtId="165" fontId="29" fillId="3" borderId="1" xfId="1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165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29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5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5" fontId="28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2" fillId="0" borderId="1" xfId="1" applyNumberFormat="1" applyFont="1" applyBorder="1" applyAlignment="1">
      <alignment horizontal="left" indent="1"/>
    </xf>
    <xf numFmtId="165" fontId="28" fillId="3" borderId="1" xfId="1" applyNumberFormat="1" applyFont="1" applyFill="1" applyBorder="1" applyAlignment="1">
      <alignment horizontal="left" indent="1"/>
    </xf>
    <xf numFmtId="165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5" fontId="31" fillId="8" borderId="1" xfId="1" applyNumberFormat="1" applyFont="1" applyFill="1" applyBorder="1" applyAlignment="1">
      <alignment horizontal="left" indent="1"/>
    </xf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165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5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8" fontId="40" fillId="0" borderId="1" xfId="1" applyNumberFormat="1" applyFont="1" applyFill="1" applyBorder="1"/>
    <xf numFmtId="168" fontId="41" fillId="0" borderId="1" xfId="1" applyNumberFormat="1" applyFont="1" applyFill="1" applyBorder="1"/>
    <xf numFmtId="168" fontId="40" fillId="0" borderId="0" xfId="1" applyNumberFormat="1" applyFont="1" applyFill="1" applyBorder="1"/>
    <xf numFmtId="168" fontId="28" fillId="0" borderId="1" xfId="1" applyNumberFormat="1" applyFont="1" applyFill="1" applyBorder="1"/>
    <xf numFmtId="168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5" fontId="28" fillId="0" borderId="0" xfId="0" applyNumberFormat="1" applyFont="1" applyBorder="1"/>
    <xf numFmtId="168" fontId="41" fillId="0" borderId="0" xfId="1" applyNumberFormat="1" applyFont="1" applyFill="1" applyBorder="1"/>
    <xf numFmtId="165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8" fillId="0" borderId="1" xfId="1" applyNumberFormat="1" applyFont="1" applyFill="1" applyBorder="1" applyAlignment="1">
      <alignment horizontal="left" indent="1"/>
    </xf>
    <xf numFmtId="165" fontId="32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5" fontId="28" fillId="0" borderId="0" xfId="0" applyNumberFormat="1" applyFont="1" applyFill="1" applyBorder="1"/>
    <xf numFmtId="165" fontId="28" fillId="0" borderId="0" xfId="1" applyNumberFormat="1" applyFont="1" applyFill="1" applyBorder="1"/>
    <xf numFmtId="165" fontId="31" fillId="0" borderId="0" xfId="1" applyNumberFormat="1" applyFont="1" applyFill="1" applyBorder="1"/>
    <xf numFmtId="166" fontId="28" fillId="0" borderId="0" xfId="1" applyNumberFormat="1" applyFont="1" applyFill="1" applyBorder="1"/>
    <xf numFmtId="0" fontId="38" fillId="0" borderId="0" xfId="0" applyFont="1" applyFill="1" applyBorder="1"/>
    <xf numFmtId="165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34" fillId="0" borderId="1" xfId="1" applyNumberFormat="1" applyFont="1" applyFill="1" applyBorder="1" applyAlignment="1">
      <alignment vertical="center"/>
    </xf>
    <xf numFmtId="165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5" fontId="31" fillId="0" borderId="1" xfId="1" applyNumberFormat="1" applyFont="1" applyFill="1" applyBorder="1"/>
    <xf numFmtId="0" fontId="28" fillId="0" borderId="0" xfId="0" applyFont="1" applyFill="1"/>
    <xf numFmtId="168" fontId="28" fillId="0" borderId="0" xfId="7" applyNumberFormat="1" applyFont="1" applyFill="1" applyBorder="1" applyAlignment="1">
      <alignment horizontal="center"/>
    </xf>
    <xf numFmtId="168" fontId="9" fillId="0" borderId="0" xfId="0" applyNumberFormat="1" applyFont="1" applyBorder="1" applyAlignment="1">
      <alignment vertical="center"/>
    </xf>
    <xf numFmtId="168" fontId="43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165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5" fontId="31" fillId="0" borderId="0" xfId="0" applyNumberFormat="1" applyFont="1" applyFill="1"/>
    <xf numFmtId="165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5" fontId="28" fillId="0" borderId="1" xfId="0" applyNumberFormat="1" applyFont="1" applyBorder="1"/>
    <xf numFmtId="165" fontId="17" fillId="0" borderId="0" xfId="1" applyNumberFormat="1" applyFont="1" applyFill="1" applyBorder="1" applyAlignment="1">
      <alignment horizontal="center"/>
    </xf>
    <xf numFmtId="165" fontId="32" fillId="0" borderId="1" xfId="1" applyNumberFormat="1" applyFont="1" applyBorder="1"/>
    <xf numFmtId="165" fontId="28" fillId="0" borderId="0" xfId="0" applyNumberFormat="1" applyFont="1" applyFill="1"/>
    <xf numFmtId="165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5" fontId="16" fillId="0" borderId="1" xfId="1" applyNumberFormat="1" applyFont="1" applyBorder="1" applyAlignment="1">
      <alignment vertical="center"/>
    </xf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7"/>
  <sheetViews>
    <sheetView tabSelected="1" topLeftCell="A6" zoomScale="145" zoomScaleNormal="145" workbookViewId="0">
      <selection activeCell="B237" sqref="B237:I237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5" width="12.28515625" style="1" customWidth="1"/>
    <col min="6" max="6" width="12.85546875" style="1" customWidth="1"/>
    <col min="7" max="8" width="12.28515625" style="1" customWidth="1"/>
    <col min="9" max="9" width="12" style="1" bestFit="1" customWidth="1"/>
    <col min="10" max="10" width="10.28515625" style="89" customWidth="1"/>
    <col min="11" max="11" width="12.28515625" style="89" bestFit="1" customWidth="1"/>
    <col min="12" max="12" width="9.140625" style="73"/>
    <col min="13" max="16384" width="9.140625" style="1"/>
  </cols>
  <sheetData>
    <row r="1" spans="1:12" ht="23.25" x14ac:dyDescent="0.2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">
      <c r="A3" s="135" t="s">
        <v>47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25">
      <c r="A4" s="2"/>
    </row>
    <row r="5" spans="1:12" ht="18" x14ac:dyDescent="0.25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25">
      <c r="A6" s="4"/>
      <c r="L6" s="106"/>
    </row>
    <row r="7" spans="1:12" ht="48" x14ac:dyDescent="0.2">
      <c r="A7" s="137" t="s">
        <v>26</v>
      </c>
      <c r="B7" s="138"/>
      <c r="C7" s="99">
        <v>2019</v>
      </c>
      <c r="D7" s="99">
        <v>2020</v>
      </c>
      <c r="E7" s="99">
        <v>2022</v>
      </c>
      <c r="F7" s="99">
        <v>2023</v>
      </c>
      <c r="G7" s="130" t="s">
        <v>46</v>
      </c>
      <c r="H7" s="130" t="s">
        <v>45</v>
      </c>
      <c r="I7" s="5" t="s">
        <v>43</v>
      </c>
      <c r="J7" s="6" t="s">
        <v>35</v>
      </c>
      <c r="L7" s="106"/>
    </row>
    <row r="8" spans="1:12" s="10" customFormat="1" ht="39" customHeight="1" x14ac:dyDescent="0.25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22830</v>
      </c>
      <c r="H8" s="131">
        <v>21150</v>
      </c>
      <c r="I8" s="9">
        <f>+(H8-G8)/G8*100</f>
        <v>-7.3587385019710903</v>
      </c>
      <c r="J8" s="82">
        <f t="shared" ref="J8:J15" si="0">+H8/H$15*100</f>
        <v>28.670191134607563</v>
      </c>
      <c r="K8" s="107"/>
      <c r="L8" s="106"/>
    </row>
    <row r="9" spans="1:12" s="10" customFormat="1" ht="39" customHeight="1" x14ac:dyDescent="0.25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28840</v>
      </c>
      <c r="H9" s="131">
        <v>31650</v>
      </c>
      <c r="I9" s="9">
        <f t="shared" ref="I9:I15" si="1">+(H9-G9)/G9*100</f>
        <v>9.743411927877947</v>
      </c>
      <c r="J9" s="82">
        <f t="shared" si="0"/>
        <v>42.903619357462382</v>
      </c>
      <c r="K9" s="107"/>
      <c r="L9" s="106"/>
    </row>
    <row r="10" spans="1:12" s="111" customFormat="1" ht="39" customHeight="1" x14ac:dyDescent="0.25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51670</v>
      </c>
      <c r="H10" s="63">
        <f t="shared" ref="H10" si="4">SUM(H8:H9)</f>
        <v>52800</v>
      </c>
      <c r="I10" s="62">
        <f t="shared" si="1"/>
        <v>2.1869556802786918</v>
      </c>
      <c r="J10" s="83">
        <f t="shared" si="0"/>
        <v>71.573810492069939</v>
      </c>
      <c r="K10" s="109"/>
      <c r="L10" s="110"/>
    </row>
    <row r="11" spans="1:12" s="10" customFormat="1" ht="39" customHeight="1" x14ac:dyDescent="0.25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13240</v>
      </c>
      <c r="H11" s="131">
        <v>19300</v>
      </c>
      <c r="I11" s="9">
        <f t="shared" si="1"/>
        <v>45.770392749244714</v>
      </c>
      <c r="J11" s="82">
        <f t="shared" si="0"/>
        <v>26.162396638199809</v>
      </c>
      <c r="K11" s="107"/>
      <c r="L11" s="106"/>
    </row>
    <row r="12" spans="1:12" s="10" customFormat="1" ht="39" customHeight="1" x14ac:dyDescent="0.25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970</v>
      </c>
      <c r="H12" s="131">
        <v>510</v>
      </c>
      <c r="I12" s="9">
        <f t="shared" si="1"/>
        <v>-47.422680412371129</v>
      </c>
      <c r="J12" s="82">
        <f t="shared" si="0"/>
        <v>0.69133794225294831</v>
      </c>
      <c r="K12" s="107"/>
      <c r="L12" s="106"/>
    </row>
    <row r="13" spans="1:12" s="10" customFormat="1" ht="39" customHeight="1" x14ac:dyDescent="0.25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1770</v>
      </c>
      <c r="H13" s="131">
        <v>1160</v>
      </c>
      <c r="I13" s="9">
        <f t="shared" si="1"/>
        <v>-34.463276836158194</v>
      </c>
      <c r="J13" s="82">
        <f t="shared" si="0"/>
        <v>1.5724549274772941</v>
      </c>
      <c r="K13" s="107"/>
      <c r="L13" s="106"/>
    </row>
    <row r="14" spans="1:12" s="111" customFormat="1" ht="39" customHeight="1" x14ac:dyDescent="0.25">
      <c r="A14" s="12"/>
      <c r="B14" s="12" t="s">
        <v>14</v>
      </c>
      <c r="C14" s="63">
        <f t="shared" ref="C14:F14" si="5">SUM(C11:C13)</f>
        <v>90340</v>
      </c>
      <c r="D14" s="63">
        <f t="shared" si="5"/>
        <v>101810</v>
      </c>
      <c r="E14" s="63">
        <f t="shared" si="5"/>
        <v>116620</v>
      </c>
      <c r="F14" s="63">
        <f t="shared" si="5"/>
        <v>113125</v>
      </c>
      <c r="G14" s="63">
        <f t="shared" ref="G14:H14" si="6">SUM(G11:G13)</f>
        <v>15980</v>
      </c>
      <c r="H14" s="63">
        <f t="shared" si="6"/>
        <v>20970</v>
      </c>
      <c r="I14" s="62">
        <f t="shared" si="1"/>
        <v>31.226533166458069</v>
      </c>
      <c r="J14" s="83">
        <f t="shared" si="0"/>
        <v>28.426189507930054</v>
      </c>
      <c r="K14" s="109"/>
      <c r="L14" s="110"/>
    </row>
    <row r="15" spans="1:12" s="111" customFormat="1" ht="39" customHeight="1" x14ac:dyDescent="0.25">
      <c r="A15" s="13"/>
      <c r="B15" s="13" t="s">
        <v>22</v>
      </c>
      <c r="C15" s="101">
        <f t="shared" ref="C15:F15" si="7">+C10+C14</f>
        <v>505830</v>
      </c>
      <c r="D15" s="101">
        <f t="shared" si="7"/>
        <v>428740</v>
      </c>
      <c r="E15" s="101">
        <f t="shared" si="7"/>
        <v>397230</v>
      </c>
      <c r="F15" s="101">
        <f t="shared" si="7"/>
        <v>407070</v>
      </c>
      <c r="G15" s="101">
        <f t="shared" ref="G15:H15" si="8">+G10+G14</f>
        <v>67650</v>
      </c>
      <c r="H15" s="101">
        <f t="shared" si="8"/>
        <v>73770</v>
      </c>
      <c r="I15" s="61">
        <f t="shared" si="1"/>
        <v>9.0465631929046566</v>
      </c>
      <c r="J15" s="84">
        <f t="shared" si="0"/>
        <v>100</v>
      </c>
      <c r="K15" s="109"/>
      <c r="L15" s="110"/>
    </row>
    <row r="16" spans="1:12" s="10" customFormat="1" ht="33.75" hidden="1" customHeight="1" x14ac:dyDescent="0.2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9">+(H16-G16)/G16*100</f>
        <v>#DIV/0!</v>
      </c>
      <c r="J16" s="90"/>
      <c r="K16" s="87"/>
      <c r="L16" s="74"/>
    </row>
    <row r="17" spans="1:12" s="10" customFormat="1" ht="33.75" hidden="1" customHeight="1" x14ac:dyDescent="0.2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9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8" x14ac:dyDescent="0.25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5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10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10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10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10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10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1">+C29+B29</f>
        <v>23140</v>
      </c>
      <c r="E29" s="36">
        <v>2900</v>
      </c>
      <c r="F29" s="36">
        <v>40</v>
      </c>
      <c r="G29" s="36">
        <v>180</v>
      </c>
      <c r="H29" s="35">
        <f t="shared" ref="H29:H40" si="12">SUM(E29:G29)</f>
        <v>3120</v>
      </c>
      <c r="I29" s="36">
        <f t="shared" si="10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1"/>
        <v>23970</v>
      </c>
      <c r="E30" s="36">
        <v>2500</v>
      </c>
      <c r="F30" s="36">
        <v>20</v>
      </c>
      <c r="G30" s="36">
        <v>210</v>
      </c>
      <c r="H30" s="35">
        <f t="shared" si="12"/>
        <v>2730</v>
      </c>
      <c r="I30" s="36">
        <f t="shared" si="10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1"/>
        <v>25410</v>
      </c>
      <c r="E31" s="36">
        <v>1980</v>
      </c>
      <c r="F31" s="36">
        <v>0</v>
      </c>
      <c r="G31" s="36">
        <v>140</v>
      </c>
      <c r="H31" s="35">
        <f t="shared" si="12"/>
        <v>2120</v>
      </c>
      <c r="I31" s="36">
        <f t="shared" si="10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1"/>
        <v>23630</v>
      </c>
      <c r="E32" s="36">
        <v>2380</v>
      </c>
      <c r="F32" s="36">
        <v>0</v>
      </c>
      <c r="G32" s="36">
        <v>70</v>
      </c>
      <c r="H32" s="35">
        <f t="shared" si="12"/>
        <v>2450</v>
      </c>
      <c r="I32" s="36">
        <f t="shared" si="10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1"/>
        <v>20260</v>
      </c>
      <c r="E33" s="36">
        <v>2510</v>
      </c>
      <c r="F33" s="36">
        <v>0</v>
      </c>
      <c r="G33" s="36">
        <v>80</v>
      </c>
      <c r="H33" s="35">
        <f t="shared" si="12"/>
        <v>2590</v>
      </c>
      <c r="I33" s="36">
        <f t="shared" si="10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1"/>
        <v>18180</v>
      </c>
      <c r="E34" s="36">
        <v>2380</v>
      </c>
      <c r="F34" s="36">
        <v>80</v>
      </c>
      <c r="G34" s="36">
        <v>50</v>
      </c>
      <c r="H34" s="35">
        <f t="shared" si="12"/>
        <v>2510</v>
      </c>
      <c r="I34" s="36">
        <f t="shared" si="10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1"/>
        <v>18410</v>
      </c>
      <c r="E35" s="36">
        <v>2830</v>
      </c>
      <c r="F35" s="36">
        <v>360</v>
      </c>
      <c r="G35" s="36">
        <v>490</v>
      </c>
      <c r="H35" s="35">
        <f t="shared" si="12"/>
        <v>3680</v>
      </c>
      <c r="I35" s="36">
        <f t="shared" si="10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1"/>
        <v>20930</v>
      </c>
      <c r="E36" s="36">
        <v>3370</v>
      </c>
      <c r="F36" s="36">
        <v>1070</v>
      </c>
      <c r="G36" s="36">
        <v>680</v>
      </c>
      <c r="H36" s="35">
        <f t="shared" si="12"/>
        <v>5120</v>
      </c>
      <c r="I36" s="36">
        <f t="shared" si="10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1"/>
        <v>21960</v>
      </c>
      <c r="E37" s="36">
        <v>3780</v>
      </c>
      <c r="F37" s="36">
        <v>1560</v>
      </c>
      <c r="G37" s="36">
        <v>270</v>
      </c>
      <c r="H37" s="35">
        <f t="shared" si="12"/>
        <v>5610</v>
      </c>
      <c r="I37" s="36">
        <f t="shared" si="10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1"/>
        <v>25190</v>
      </c>
      <c r="E38" s="36">
        <v>4170</v>
      </c>
      <c r="F38" s="36">
        <v>1370</v>
      </c>
      <c r="G38" s="36">
        <v>20</v>
      </c>
      <c r="H38" s="35">
        <f t="shared" si="12"/>
        <v>5560</v>
      </c>
      <c r="I38" s="36">
        <f t="shared" si="10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1"/>
        <v>26730</v>
      </c>
      <c r="E39" s="43">
        <v>4460</v>
      </c>
      <c r="F39" s="43">
        <v>480</v>
      </c>
      <c r="G39" s="43">
        <v>20</v>
      </c>
      <c r="H39" s="44">
        <f t="shared" si="12"/>
        <v>4960</v>
      </c>
      <c r="I39" s="43">
        <f t="shared" si="10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1"/>
        <v>26820</v>
      </c>
      <c r="E40" s="43">
        <v>3910</v>
      </c>
      <c r="F40" s="43">
        <v>120</v>
      </c>
      <c r="G40" s="43">
        <v>10</v>
      </c>
      <c r="H40" s="44">
        <f t="shared" si="12"/>
        <v>4040</v>
      </c>
      <c r="I40" s="43">
        <f t="shared" si="10"/>
        <v>30860</v>
      </c>
    </row>
    <row r="41" spans="1:9" ht="18.75" hidden="1" customHeight="1" x14ac:dyDescent="0.3">
      <c r="A41" s="34">
        <v>2009</v>
      </c>
      <c r="B41" s="35">
        <f t="shared" ref="B41:H41" si="13">SUM(B42:B53)</f>
        <v>112760</v>
      </c>
      <c r="C41" s="35">
        <f t="shared" si="13"/>
        <v>180410</v>
      </c>
      <c r="D41" s="35">
        <f t="shared" si="13"/>
        <v>293170</v>
      </c>
      <c r="E41" s="35">
        <f t="shared" si="13"/>
        <v>39030</v>
      </c>
      <c r="F41" s="35">
        <f t="shared" si="13"/>
        <v>3980</v>
      </c>
      <c r="G41" s="35">
        <f t="shared" si="13"/>
        <v>3550</v>
      </c>
      <c r="H41" s="35">
        <f t="shared" si="13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4">+B42+C42</f>
        <v>23980</v>
      </c>
      <c r="E42" s="43">
        <v>3230</v>
      </c>
      <c r="F42" s="43">
        <v>0</v>
      </c>
      <c r="G42" s="43">
        <v>30</v>
      </c>
      <c r="H42" s="44">
        <f t="shared" ref="H42:H53" si="15">SUM(E42:G42)</f>
        <v>3260</v>
      </c>
      <c r="I42" s="43">
        <f t="shared" ref="I42:I53" si="16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4"/>
        <v>24730</v>
      </c>
      <c r="E43" s="43">
        <v>3350</v>
      </c>
      <c r="F43" s="43">
        <v>0</v>
      </c>
      <c r="G43" s="43">
        <v>30</v>
      </c>
      <c r="H43" s="44">
        <f t="shared" si="15"/>
        <v>3380</v>
      </c>
      <c r="I43" s="43">
        <f t="shared" si="16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4"/>
        <v>26350</v>
      </c>
      <c r="E44" s="43">
        <v>3390</v>
      </c>
      <c r="F44" s="43">
        <v>0</v>
      </c>
      <c r="G44" s="43">
        <v>240</v>
      </c>
      <c r="H44" s="44">
        <f t="shared" si="15"/>
        <v>3630</v>
      </c>
      <c r="I44" s="43">
        <f t="shared" si="16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4"/>
        <v>24980</v>
      </c>
      <c r="E45" s="43">
        <v>2630</v>
      </c>
      <c r="F45" s="43">
        <v>0</v>
      </c>
      <c r="G45" s="43">
        <v>510</v>
      </c>
      <c r="H45" s="44">
        <f t="shared" si="15"/>
        <v>3140</v>
      </c>
      <c r="I45" s="43">
        <f t="shared" si="16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4"/>
        <v>21920</v>
      </c>
      <c r="E46" s="43">
        <v>2380</v>
      </c>
      <c r="F46" s="43">
        <v>0</v>
      </c>
      <c r="G46" s="43">
        <v>580</v>
      </c>
      <c r="H46" s="44">
        <f t="shared" si="15"/>
        <v>2960</v>
      </c>
      <c r="I46" s="43">
        <f t="shared" si="16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4"/>
        <v>19130</v>
      </c>
      <c r="E47" s="43">
        <v>2350</v>
      </c>
      <c r="F47" s="43">
        <v>0</v>
      </c>
      <c r="G47" s="43">
        <v>430</v>
      </c>
      <c r="H47" s="44">
        <f t="shared" si="15"/>
        <v>2780</v>
      </c>
      <c r="I47" s="43">
        <f t="shared" si="16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4"/>
        <v>22050</v>
      </c>
      <c r="E48" s="43">
        <v>3110</v>
      </c>
      <c r="F48" s="43">
        <v>690</v>
      </c>
      <c r="G48" s="43">
        <v>580</v>
      </c>
      <c r="H48" s="44">
        <f t="shared" si="15"/>
        <v>4380</v>
      </c>
      <c r="I48" s="43">
        <f t="shared" si="16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4"/>
        <v>25240</v>
      </c>
      <c r="E49" s="43">
        <v>4040</v>
      </c>
      <c r="F49" s="43">
        <v>1080</v>
      </c>
      <c r="G49" s="43">
        <v>170</v>
      </c>
      <c r="H49" s="44">
        <f t="shared" si="15"/>
        <v>5290</v>
      </c>
      <c r="I49" s="43">
        <f t="shared" si="16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4"/>
        <v>23310</v>
      </c>
      <c r="E50" s="43">
        <v>3530</v>
      </c>
      <c r="F50" s="43">
        <v>1360</v>
      </c>
      <c r="G50" s="43">
        <v>80</v>
      </c>
      <c r="H50" s="44">
        <f t="shared" si="15"/>
        <v>4970</v>
      </c>
      <c r="I50" s="43">
        <f t="shared" si="16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4"/>
        <v>26730</v>
      </c>
      <c r="E51" s="36">
        <v>3350</v>
      </c>
      <c r="F51" s="36">
        <v>300</v>
      </c>
      <c r="G51" s="36">
        <v>250</v>
      </c>
      <c r="H51" s="35">
        <f t="shared" si="15"/>
        <v>3900</v>
      </c>
      <c r="I51" s="36">
        <f t="shared" si="16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4"/>
        <v>28060</v>
      </c>
      <c r="E52" s="36">
        <v>4210</v>
      </c>
      <c r="F52" s="36">
        <v>440</v>
      </c>
      <c r="G52" s="36">
        <v>340</v>
      </c>
      <c r="H52" s="35">
        <f t="shared" si="15"/>
        <v>4990</v>
      </c>
      <c r="I52" s="36">
        <f t="shared" si="16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4"/>
        <v>26690</v>
      </c>
      <c r="E53" s="36">
        <v>3460</v>
      </c>
      <c r="F53" s="36">
        <v>110</v>
      </c>
      <c r="G53" s="36">
        <v>310</v>
      </c>
      <c r="H53" s="35">
        <f t="shared" si="15"/>
        <v>3880</v>
      </c>
      <c r="I53" s="36">
        <f t="shared" si="16"/>
        <v>30570</v>
      </c>
    </row>
    <row r="54" spans="1:9" ht="18.75" hidden="1" customHeight="1" x14ac:dyDescent="0.3">
      <c r="A54" s="38">
        <v>2010</v>
      </c>
      <c r="B54" s="45">
        <f t="shared" ref="B54:H54" si="17">SUM(B55:B66)</f>
        <v>129840</v>
      </c>
      <c r="C54" s="45">
        <f t="shared" si="17"/>
        <v>202420</v>
      </c>
      <c r="D54" s="45">
        <f t="shared" si="17"/>
        <v>332260</v>
      </c>
      <c r="E54" s="45">
        <f t="shared" si="17"/>
        <v>44380</v>
      </c>
      <c r="F54" s="45">
        <f t="shared" si="17"/>
        <v>4550</v>
      </c>
      <c r="G54" s="45">
        <f t="shared" si="17"/>
        <v>3480</v>
      </c>
      <c r="H54" s="45">
        <f t="shared" si="17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8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9">SUM(E55:G55)</f>
        <v>3250</v>
      </c>
      <c r="I55" s="40">
        <f t="shared" ref="I55:I66" si="20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8"/>
        <v>26340</v>
      </c>
      <c r="E56" s="40">
        <v>3270</v>
      </c>
      <c r="F56" s="40">
        <v>10</v>
      </c>
      <c r="G56" s="40">
        <v>40</v>
      </c>
      <c r="H56" s="45">
        <f t="shared" si="19"/>
        <v>3320</v>
      </c>
      <c r="I56" s="40">
        <f t="shared" si="20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8"/>
        <v>27560</v>
      </c>
      <c r="E57" s="40">
        <v>3720</v>
      </c>
      <c r="F57" s="40">
        <v>10</v>
      </c>
      <c r="G57" s="40">
        <v>30</v>
      </c>
      <c r="H57" s="45">
        <f t="shared" si="19"/>
        <v>3760</v>
      </c>
      <c r="I57" s="40">
        <f t="shared" si="20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8"/>
        <v>25980</v>
      </c>
      <c r="E58" s="40">
        <v>3660</v>
      </c>
      <c r="F58" s="40">
        <v>10</v>
      </c>
      <c r="G58" s="40">
        <v>20</v>
      </c>
      <c r="H58" s="45">
        <f t="shared" si="19"/>
        <v>3690</v>
      </c>
      <c r="I58" s="40">
        <f t="shared" si="20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8"/>
        <v>25230</v>
      </c>
      <c r="E59" s="40">
        <v>2940</v>
      </c>
      <c r="F59" s="40">
        <v>10</v>
      </c>
      <c r="G59" s="40">
        <v>320</v>
      </c>
      <c r="H59" s="45">
        <f t="shared" si="19"/>
        <v>3270</v>
      </c>
      <c r="I59" s="40">
        <f t="shared" si="20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8"/>
        <v>27120</v>
      </c>
      <c r="E60" s="40">
        <v>2850</v>
      </c>
      <c r="F60" s="40">
        <v>20</v>
      </c>
      <c r="G60" s="40">
        <v>440</v>
      </c>
      <c r="H60" s="45">
        <f t="shared" si="19"/>
        <v>3310</v>
      </c>
      <c r="I60" s="40">
        <f t="shared" si="20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8"/>
        <v>26180</v>
      </c>
      <c r="E61" s="40">
        <v>2960</v>
      </c>
      <c r="F61" s="40">
        <v>620</v>
      </c>
      <c r="G61" s="40">
        <v>910</v>
      </c>
      <c r="H61" s="45">
        <f t="shared" si="19"/>
        <v>4490</v>
      </c>
      <c r="I61" s="40">
        <f t="shared" si="20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8"/>
        <v>27320</v>
      </c>
      <c r="E62" s="40">
        <v>4010</v>
      </c>
      <c r="F62" s="40">
        <v>1770</v>
      </c>
      <c r="G62" s="40">
        <v>390</v>
      </c>
      <c r="H62" s="45">
        <f t="shared" si="19"/>
        <v>6170</v>
      </c>
      <c r="I62" s="40">
        <f t="shared" si="20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8"/>
        <v>28030</v>
      </c>
      <c r="E63" s="40">
        <v>3680</v>
      </c>
      <c r="F63" s="40">
        <v>1620</v>
      </c>
      <c r="G63" s="40">
        <v>120</v>
      </c>
      <c r="H63" s="45">
        <f t="shared" si="19"/>
        <v>5420</v>
      </c>
      <c r="I63" s="40">
        <f t="shared" si="20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8"/>
        <v>29530</v>
      </c>
      <c r="E64" s="40">
        <v>4290</v>
      </c>
      <c r="F64" s="40">
        <v>370</v>
      </c>
      <c r="G64" s="40">
        <v>100</v>
      </c>
      <c r="H64" s="45">
        <f t="shared" si="19"/>
        <v>4760</v>
      </c>
      <c r="I64" s="40">
        <f t="shared" si="20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8"/>
        <v>31700</v>
      </c>
      <c r="E65" s="40">
        <v>5130</v>
      </c>
      <c r="F65" s="40">
        <v>30</v>
      </c>
      <c r="G65" s="40">
        <v>450</v>
      </c>
      <c r="H65" s="45">
        <f t="shared" si="19"/>
        <v>5610</v>
      </c>
      <c r="I65" s="40">
        <f t="shared" si="20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8"/>
        <v>32980</v>
      </c>
      <c r="E66" s="40">
        <v>4660</v>
      </c>
      <c r="F66" s="40">
        <v>80</v>
      </c>
      <c r="G66" s="40">
        <v>620</v>
      </c>
      <c r="H66" s="45">
        <f t="shared" si="19"/>
        <v>5360</v>
      </c>
      <c r="I66" s="40">
        <f t="shared" si="20"/>
        <v>38340</v>
      </c>
    </row>
    <row r="67" spans="1:9" ht="18.75" hidden="1" customHeight="1" x14ac:dyDescent="0.3">
      <c r="A67" s="38">
        <v>2011</v>
      </c>
      <c r="B67" s="45">
        <f t="shared" ref="B67:H67" si="21">SUM(B68:B79)</f>
        <v>162920</v>
      </c>
      <c r="C67" s="45">
        <f t="shared" si="21"/>
        <v>222350</v>
      </c>
      <c r="D67" s="45">
        <f t="shared" si="21"/>
        <v>385270</v>
      </c>
      <c r="E67" s="45">
        <f t="shared" si="21"/>
        <v>50050</v>
      </c>
      <c r="F67" s="45">
        <f t="shared" si="21"/>
        <v>5360</v>
      </c>
      <c r="G67" s="45">
        <f t="shared" si="21"/>
        <v>4150</v>
      </c>
      <c r="H67" s="45">
        <f t="shared" si="21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2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3">SUM(E68:G68)</f>
        <v>3310</v>
      </c>
      <c r="I68" s="40">
        <f t="shared" ref="I68:I79" si="24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2"/>
        <v>30710</v>
      </c>
      <c r="E69" s="40">
        <v>2880</v>
      </c>
      <c r="F69" s="40">
        <v>0</v>
      </c>
      <c r="G69" s="40">
        <v>170</v>
      </c>
      <c r="H69" s="45">
        <f t="shared" si="23"/>
        <v>3050</v>
      </c>
      <c r="I69" s="40">
        <f t="shared" si="24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2"/>
        <v>33620</v>
      </c>
      <c r="E70" s="40">
        <v>3140</v>
      </c>
      <c r="F70" s="40">
        <v>0</v>
      </c>
      <c r="G70" s="40">
        <v>450</v>
      </c>
      <c r="H70" s="45">
        <f t="shared" si="23"/>
        <v>3590</v>
      </c>
      <c r="I70" s="40">
        <f t="shared" si="24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2"/>
        <v>33890</v>
      </c>
      <c r="E71" s="40">
        <v>2950</v>
      </c>
      <c r="F71" s="40">
        <v>10</v>
      </c>
      <c r="G71" s="40">
        <v>180</v>
      </c>
      <c r="H71" s="45">
        <f t="shared" si="23"/>
        <v>3140</v>
      </c>
      <c r="I71" s="40">
        <f t="shared" si="24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2"/>
        <v>30160</v>
      </c>
      <c r="E72" s="40">
        <v>2910</v>
      </c>
      <c r="F72" s="40">
        <v>20</v>
      </c>
      <c r="G72" s="40">
        <v>240</v>
      </c>
      <c r="H72" s="45">
        <f t="shared" si="23"/>
        <v>3170</v>
      </c>
      <c r="I72" s="40">
        <f t="shared" si="24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2"/>
        <v>28610</v>
      </c>
      <c r="E73" s="40">
        <v>3480</v>
      </c>
      <c r="F73" s="40">
        <v>230</v>
      </c>
      <c r="G73" s="40">
        <v>810</v>
      </c>
      <c r="H73" s="45">
        <f t="shared" si="23"/>
        <v>4520</v>
      </c>
      <c r="I73" s="40">
        <f t="shared" si="24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2"/>
        <v>27020</v>
      </c>
      <c r="E74" s="40">
        <v>4380</v>
      </c>
      <c r="F74" s="40">
        <v>1180</v>
      </c>
      <c r="G74" s="40">
        <v>380</v>
      </c>
      <c r="H74" s="45">
        <f t="shared" si="23"/>
        <v>5940</v>
      </c>
      <c r="I74" s="40">
        <f t="shared" si="24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2"/>
        <v>32530</v>
      </c>
      <c r="E75" s="40">
        <v>6070</v>
      </c>
      <c r="F75" s="40">
        <v>1870</v>
      </c>
      <c r="G75" s="40">
        <v>320</v>
      </c>
      <c r="H75" s="45">
        <f t="shared" si="23"/>
        <v>8260</v>
      </c>
      <c r="I75" s="40">
        <f t="shared" si="24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2"/>
        <v>35870</v>
      </c>
      <c r="E76" s="40">
        <v>5010</v>
      </c>
      <c r="F76" s="40">
        <v>1580</v>
      </c>
      <c r="G76" s="40">
        <v>540</v>
      </c>
      <c r="H76" s="45">
        <f t="shared" si="23"/>
        <v>7130</v>
      </c>
      <c r="I76" s="40">
        <f t="shared" si="24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2"/>
        <v>35230</v>
      </c>
      <c r="E77" s="40">
        <v>4970</v>
      </c>
      <c r="F77" s="40">
        <v>210</v>
      </c>
      <c r="G77" s="40">
        <v>210</v>
      </c>
      <c r="H77" s="45">
        <f t="shared" si="23"/>
        <v>5390</v>
      </c>
      <c r="I77" s="40">
        <f t="shared" si="24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2"/>
        <v>35210</v>
      </c>
      <c r="E78" s="40">
        <v>5830</v>
      </c>
      <c r="F78" s="40">
        <v>240</v>
      </c>
      <c r="G78" s="40">
        <v>100</v>
      </c>
      <c r="H78" s="45">
        <f t="shared" si="23"/>
        <v>6170</v>
      </c>
      <c r="I78" s="40">
        <f t="shared" si="24"/>
        <v>41380</v>
      </c>
    </row>
    <row r="79" spans="1:9" ht="16.5" hidden="1" x14ac:dyDescent="0.3">
      <c r="A79" s="46" t="s">
        <v>31</v>
      </c>
      <c r="B79" s="47">
        <v>14820</v>
      </c>
      <c r="C79" s="47">
        <v>20040</v>
      </c>
      <c r="D79" s="47">
        <f t="shared" si="22"/>
        <v>34860</v>
      </c>
      <c r="E79" s="40">
        <v>5210</v>
      </c>
      <c r="F79" s="40">
        <v>20</v>
      </c>
      <c r="G79" s="40">
        <v>660</v>
      </c>
      <c r="H79" s="45">
        <f t="shared" si="23"/>
        <v>5890</v>
      </c>
      <c r="I79" s="40">
        <f t="shared" si="24"/>
        <v>40750</v>
      </c>
    </row>
    <row r="80" spans="1:9" ht="18.75" hidden="1" customHeight="1" x14ac:dyDescent="0.3">
      <c r="A80" s="38">
        <v>2012</v>
      </c>
      <c r="B80" s="45">
        <f t="shared" ref="B80:G80" si="25">SUM(B81:B92)</f>
        <v>159680</v>
      </c>
      <c r="C80" s="45">
        <f t="shared" si="25"/>
        <v>257540</v>
      </c>
      <c r="D80" s="45">
        <f t="shared" si="25"/>
        <v>417220</v>
      </c>
      <c r="E80" s="45">
        <f t="shared" si="25"/>
        <v>58680</v>
      </c>
      <c r="F80" s="45">
        <f t="shared" si="25"/>
        <v>6960</v>
      </c>
      <c r="G80" s="45">
        <f t="shared" si="25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6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7">SUM(E81:G81)</f>
        <v>3940</v>
      </c>
      <c r="I81" s="40">
        <f t="shared" ref="I81:I92" si="28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6"/>
        <v>27380</v>
      </c>
      <c r="E82" s="45">
        <v>3390</v>
      </c>
      <c r="F82" s="45">
        <v>20</v>
      </c>
      <c r="G82" s="45">
        <v>140</v>
      </c>
      <c r="H82" s="45">
        <f t="shared" si="27"/>
        <v>3550</v>
      </c>
      <c r="I82" s="40">
        <f t="shared" si="28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6"/>
        <v>35390</v>
      </c>
      <c r="E83" s="45">
        <v>3730</v>
      </c>
      <c r="F83" s="45">
        <v>30</v>
      </c>
      <c r="G83" s="45">
        <v>410</v>
      </c>
      <c r="H83" s="45">
        <f t="shared" si="27"/>
        <v>4170</v>
      </c>
      <c r="I83" s="40">
        <f t="shared" si="28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6"/>
        <v>37510</v>
      </c>
      <c r="E84" s="45">
        <v>4090</v>
      </c>
      <c r="F84" s="45">
        <v>30</v>
      </c>
      <c r="G84" s="45">
        <v>390</v>
      </c>
      <c r="H84" s="45">
        <f t="shared" si="27"/>
        <v>4510</v>
      </c>
      <c r="I84" s="40">
        <f t="shared" si="28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6"/>
        <v>34320</v>
      </c>
      <c r="E85" s="45">
        <v>3900</v>
      </c>
      <c r="F85" s="45">
        <v>20</v>
      </c>
      <c r="G85" s="45">
        <v>320</v>
      </c>
      <c r="H85" s="45">
        <f t="shared" si="27"/>
        <v>4240</v>
      </c>
      <c r="I85" s="40">
        <f t="shared" si="28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7"/>
        <v>5850</v>
      </c>
      <c r="I86" s="40">
        <f t="shared" si="28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7"/>
        <v>11620</v>
      </c>
      <c r="I87" s="40">
        <f t="shared" si="28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7"/>
        <v>12740</v>
      </c>
      <c r="I88" s="40">
        <f t="shared" si="28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6"/>
        <v>35680</v>
      </c>
      <c r="E89" s="45">
        <v>6530</v>
      </c>
      <c r="F89" s="45">
        <v>230</v>
      </c>
      <c r="G89" s="45">
        <v>410</v>
      </c>
      <c r="H89" s="45">
        <f t="shared" si="27"/>
        <v>7170</v>
      </c>
      <c r="I89" s="40">
        <f t="shared" si="28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6"/>
        <v>38430</v>
      </c>
      <c r="E90" s="45">
        <v>4060</v>
      </c>
      <c r="F90" s="45">
        <v>10</v>
      </c>
      <c r="G90" s="45">
        <v>60</v>
      </c>
      <c r="H90" s="45">
        <f t="shared" si="27"/>
        <v>4130</v>
      </c>
      <c r="I90" s="40">
        <f t="shared" si="28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6"/>
        <v>40720</v>
      </c>
      <c r="E91" s="45">
        <v>3580</v>
      </c>
      <c r="F91" s="45">
        <v>0</v>
      </c>
      <c r="G91" s="45">
        <v>180</v>
      </c>
      <c r="H91" s="45">
        <f t="shared" si="27"/>
        <v>3760</v>
      </c>
      <c r="I91" s="40">
        <f t="shared" si="28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6"/>
        <v>36980</v>
      </c>
      <c r="E92" s="45">
        <v>3120</v>
      </c>
      <c r="F92" s="45">
        <v>10</v>
      </c>
      <c r="G92" s="45">
        <v>140</v>
      </c>
      <c r="H92" s="45">
        <f t="shared" si="27"/>
        <v>3270</v>
      </c>
      <c r="I92" s="40">
        <f t="shared" si="28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9">SUM(B94:B105)</f>
        <v>177950</v>
      </c>
      <c r="C93" s="45">
        <f t="shared" si="29"/>
        <v>267980</v>
      </c>
      <c r="D93" s="45">
        <f t="shared" si="29"/>
        <v>445930</v>
      </c>
      <c r="E93" s="45">
        <f t="shared" si="29"/>
        <v>55020</v>
      </c>
      <c r="F93" s="45">
        <f t="shared" si="29"/>
        <v>7460</v>
      </c>
      <c r="G93" s="45">
        <f t="shared" si="29"/>
        <v>4430</v>
      </c>
      <c r="H93" s="45">
        <f t="shared" si="29"/>
        <v>66910</v>
      </c>
      <c r="I93" s="45">
        <f t="shared" si="29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30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1">SUM(E94:G94)</f>
        <v>3730</v>
      </c>
      <c r="I94" s="40">
        <f t="shared" ref="I94:I105" si="32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30"/>
        <v>32820</v>
      </c>
      <c r="E95" s="45">
        <v>2820</v>
      </c>
      <c r="F95" s="45">
        <v>40</v>
      </c>
      <c r="G95" s="45">
        <v>110</v>
      </c>
      <c r="H95" s="45">
        <f t="shared" si="31"/>
        <v>2970</v>
      </c>
      <c r="I95" s="40">
        <f t="shared" si="32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30"/>
        <v>39650</v>
      </c>
      <c r="E96" s="45">
        <v>2790</v>
      </c>
      <c r="F96" s="45">
        <v>40</v>
      </c>
      <c r="G96" s="45">
        <v>230</v>
      </c>
      <c r="H96" s="45">
        <f t="shared" si="31"/>
        <v>3060</v>
      </c>
      <c r="I96" s="40">
        <f t="shared" si="32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30"/>
        <v>38970</v>
      </c>
      <c r="E97" s="45">
        <v>2910</v>
      </c>
      <c r="F97" s="45">
        <v>40</v>
      </c>
      <c r="G97" s="45">
        <v>810</v>
      </c>
      <c r="H97" s="45">
        <f t="shared" si="31"/>
        <v>3760</v>
      </c>
      <c r="I97" s="40">
        <f t="shared" si="32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30"/>
        <v>30710</v>
      </c>
      <c r="E98" s="45">
        <v>2840</v>
      </c>
      <c r="F98" s="45">
        <v>60</v>
      </c>
      <c r="G98" s="45">
        <v>280</v>
      </c>
      <c r="H98" s="45">
        <f t="shared" si="31"/>
        <v>3180</v>
      </c>
      <c r="I98" s="40">
        <f t="shared" si="32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1"/>
        <v>3640</v>
      </c>
      <c r="I99" s="40">
        <f t="shared" si="32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1"/>
        <v>4990</v>
      </c>
      <c r="I100" s="40">
        <f t="shared" si="32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30"/>
        <v>39880</v>
      </c>
      <c r="E101" s="45">
        <v>8140</v>
      </c>
      <c r="F101" s="45">
        <v>3360</v>
      </c>
      <c r="G101" s="45">
        <v>340</v>
      </c>
      <c r="H101" s="45">
        <f t="shared" si="31"/>
        <v>11840</v>
      </c>
      <c r="I101" s="40">
        <f t="shared" si="32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1"/>
        <v>9850</v>
      </c>
      <c r="I102" s="40">
        <f t="shared" si="32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1"/>
        <v>6990</v>
      </c>
      <c r="I103" s="40">
        <f t="shared" si="32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1"/>
        <v>5810</v>
      </c>
      <c r="I104" s="40">
        <f t="shared" si="32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1"/>
        <v>7090</v>
      </c>
      <c r="I105" s="40">
        <f t="shared" si="32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3">SUM(B107:B118)</f>
        <v>180450</v>
      </c>
      <c r="C106" s="45">
        <f t="shared" si="33"/>
        <v>278850</v>
      </c>
      <c r="D106" s="45">
        <f t="shared" si="33"/>
        <v>459300</v>
      </c>
      <c r="E106" s="45">
        <f t="shared" si="33"/>
        <v>68820</v>
      </c>
      <c r="F106" s="45">
        <f t="shared" si="33"/>
        <v>1780</v>
      </c>
      <c r="G106" s="45">
        <f t="shared" si="33"/>
        <v>5150</v>
      </c>
      <c r="H106" s="45">
        <f t="shared" si="33"/>
        <v>75750</v>
      </c>
      <c r="I106" s="45">
        <f t="shared" si="33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4">SUM(E107:G107)</f>
        <v>5590</v>
      </c>
      <c r="I107" s="36">
        <f t="shared" ref="I107:I118" si="35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4"/>
        <v>6130</v>
      </c>
      <c r="I108" s="36">
        <f t="shared" si="35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4"/>
        <v>7160</v>
      </c>
      <c r="I109" s="36">
        <f t="shared" si="35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4"/>
        <v>6970</v>
      </c>
      <c r="I110" s="36">
        <f t="shared" si="35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4"/>
        <v>5440</v>
      </c>
      <c r="I111" s="36">
        <f t="shared" si="35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4"/>
        <v>5710</v>
      </c>
      <c r="I112" s="37">
        <f t="shared" si="35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4"/>
        <v>5760</v>
      </c>
      <c r="I113" s="37">
        <f t="shared" si="35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4"/>
        <v>6560</v>
      </c>
      <c r="I114" s="37">
        <f t="shared" si="35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4"/>
        <v>7700</v>
      </c>
      <c r="I115" s="37">
        <f t="shared" si="35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4"/>
        <v>6250</v>
      </c>
      <c r="I116" s="37">
        <f t="shared" si="35"/>
        <v>45630</v>
      </c>
    </row>
    <row r="117" spans="1:12" ht="16.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4"/>
        <v>6110</v>
      </c>
      <c r="I117" s="37">
        <f t="shared" si="35"/>
        <v>46350</v>
      </c>
    </row>
    <row r="118" spans="1:12" ht="16.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4"/>
        <v>6370</v>
      </c>
      <c r="I118" s="37">
        <f t="shared" si="35"/>
        <v>46140</v>
      </c>
    </row>
    <row r="119" spans="1:12" s="121" customFormat="1" ht="18.75" customHeight="1" x14ac:dyDescent="0.25">
      <c r="A119" s="102">
        <v>2015</v>
      </c>
      <c r="B119" s="118">
        <f>SUM(B120:B131)</f>
        <v>183870</v>
      </c>
      <c r="C119" s="118">
        <f t="shared" ref="C119:H119" si="36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6"/>
        <v>7090</v>
      </c>
      <c r="H119" s="118">
        <f t="shared" si="36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6.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7">SUM(E120:G120)</f>
        <v>4180</v>
      </c>
      <c r="I120" s="36">
        <f t="shared" ref="I120:I131" si="38">+D120+H120</f>
        <v>39420</v>
      </c>
      <c r="J120" s="122"/>
      <c r="K120" s="122"/>
      <c r="L120" s="123"/>
    </row>
    <row r="121" spans="1:12" s="124" customFormat="1" ht="16.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9">SUM(B121:C121)</f>
        <v>39860</v>
      </c>
      <c r="E121" s="125">
        <v>4870</v>
      </c>
      <c r="F121" s="125">
        <v>50</v>
      </c>
      <c r="G121" s="125">
        <v>100</v>
      </c>
      <c r="H121" s="35">
        <f t="shared" si="37"/>
        <v>5020</v>
      </c>
      <c r="I121" s="36">
        <f t="shared" si="38"/>
        <v>44880</v>
      </c>
      <c r="J121" s="122"/>
      <c r="K121" s="122"/>
      <c r="L121" s="123"/>
    </row>
    <row r="122" spans="1:12" s="124" customFormat="1" ht="16.5" hidden="1" x14ac:dyDescent="0.3">
      <c r="A122" s="41" t="s">
        <v>2</v>
      </c>
      <c r="B122" s="42">
        <v>16630</v>
      </c>
      <c r="C122" s="42">
        <v>26250</v>
      </c>
      <c r="D122" s="43">
        <f t="shared" si="39"/>
        <v>42880</v>
      </c>
      <c r="E122" s="35">
        <v>4060</v>
      </c>
      <c r="F122" s="35">
        <v>60</v>
      </c>
      <c r="G122" s="35">
        <v>200</v>
      </c>
      <c r="H122" s="35">
        <f t="shared" si="37"/>
        <v>4320</v>
      </c>
      <c r="I122" s="36">
        <f t="shared" si="38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9"/>
        <v>42530</v>
      </c>
      <c r="E123" s="35">
        <v>4130</v>
      </c>
      <c r="F123" s="35">
        <v>90</v>
      </c>
      <c r="G123" s="35">
        <v>60</v>
      </c>
      <c r="H123" s="35">
        <f t="shared" si="37"/>
        <v>4280</v>
      </c>
      <c r="I123" s="36">
        <f t="shared" si="38"/>
        <v>46810</v>
      </c>
      <c r="J123" s="122"/>
      <c r="K123" s="122"/>
      <c r="L123" s="123"/>
    </row>
    <row r="124" spans="1:12" s="124" customFormat="1" ht="16.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7"/>
        <v>4840</v>
      </c>
      <c r="I124" s="36">
        <f t="shared" si="38"/>
        <v>41570</v>
      </c>
      <c r="J124" s="122"/>
      <c r="K124" s="122"/>
      <c r="L124" s="123"/>
    </row>
    <row r="125" spans="1:12" s="124" customFormat="1" ht="16.5" hidden="1" x14ac:dyDescent="0.3">
      <c r="A125" s="41" t="s">
        <v>11</v>
      </c>
      <c r="B125" s="39">
        <v>12460</v>
      </c>
      <c r="C125" s="39">
        <v>18620</v>
      </c>
      <c r="D125" s="43">
        <f t="shared" si="39"/>
        <v>31080</v>
      </c>
      <c r="E125" s="35">
        <v>4380</v>
      </c>
      <c r="F125" s="35">
        <v>50</v>
      </c>
      <c r="G125" s="35">
        <v>610</v>
      </c>
      <c r="H125" s="35">
        <f t="shared" si="37"/>
        <v>5040</v>
      </c>
      <c r="I125" s="36">
        <f t="shared" si="38"/>
        <v>36120</v>
      </c>
      <c r="J125" s="122"/>
      <c r="K125" s="122"/>
      <c r="L125" s="123"/>
    </row>
    <row r="126" spans="1:12" s="124" customFormat="1" ht="16.5" hidden="1" x14ac:dyDescent="0.3">
      <c r="A126" s="41" t="s">
        <v>5</v>
      </c>
      <c r="B126" s="39">
        <v>14280</v>
      </c>
      <c r="C126" s="39">
        <v>18360</v>
      </c>
      <c r="D126" s="43">
        <f t="shared" si="39"/>
        <v>32640</v>
      </c>
      <c r="E126" s="35">
        <v>4630</v>
      </c>
      <c r="F126" s="35">
        <v>70</v>
      </c>
      <c r="G126" s="35">
        <v>2020</v>
      </c>
      <c r="H126" s="35">
        <f t="shared" si="37"/>
        <v>6720</v>
      </c>
      <c r="I126" s="36">
        <f t="shared" si="38"/>
        <v>39360</v>
      </c>
      <c r="J126" s="122"/>
      <c r="K126" s="122"/>
      <c r="L126" s="123"/>
    </row>
    <row r="127" spans="1:12" s="124" customFormat="1" ht="16.5" hidden="1" x14ac:dyDescent="0.3">
      <c r="A127" s="41" t="s">
        <v>6</v>
      </c>
      <c r="B127" s="39">
        <v>14940</v>
      </c>
      <c r="C127" s="39">
        <v>20870</v>
      </c>
      <c r="D127" s="43">
        <f t="shared" si="39"/>
        <v>35810</v>
      </c>
      <c r="E127" s="35">
        <v>5600</v>
      </c>
      <c r="F127" s="35">
        <v>540</v>
      </c>
      <c r="G127" s="35">
        <v>1170</v>
      </c>
      <c r="H127" s="35">
        <f t="shared" si="37"/>
        <v>7310</v>
      </c>
      <c r="I127" s="36">
        <f t="shared" si="38"/>
        <v>43120</v>
      </c>
      <c r="J127" s="122"/>
      <c r="K127" s="122"/>
      <c r="L127" s="123"/>
    </row>
    <row r="128" spans="1:12" s="124" customFormat="1" ht="16.5" hidden="1" x14ac:dyDescent="0.3">
      <c r="A128" s="41" t="s">
        <v>7</v>
      </c>
      <c r="B128" s="39">
        <v>15390</v>
      </c>
      <c r="C128" s="39">
        <v>22230</v>
      </c>
      <c r="D128" s="43">
        <f t="shared" si="39"/>
        <v>37620</v>
      </c>
      <c r="E128" s="35">
        <v>6580</v>
      </c>
      <c r="F128" s="35">
        <v>1680</v>
      </c>
      <c r="G128" s="35">
        <v>250</v>
      </c>
      <c r="H128" s="35">
        <f t="shared" si="37"/>
        <v>8510</v>
      </c>
      <c r="I128" s="36">
        <f t="shared" si="38"/>
        <v>46130</v>
      </c>
      <c r="J128" s="122"/>
      <c r="K128" s="122"/>
      <c r="L128" s="123"/>
    </row>
    <row r="129" spans="1:16" s="124" customFormat="1" ht="16.5" hidden="1" x14ac:dyDescent="0.3">
      <c r="A129" s="41" t="s">
        <v>8</v>
      </c>
      <c r="B129" s="40">
        <v>17260</v>
      </c>
      <c r="C129" s="40">
        <v>22680</v>
      </c>
      <c r="D129" s="43">
        <f t="shared" si="39"/>
        <v>39940</v>
      </c>
      <c r="E129" s="45">
        <v>5890</v>
      </c>
      <c r="F129" s="45">
        <v>260</v>
      </c>
      <c r="G129" s="45">
        <v>330</v>
      </c>
      <c r="H129" s="35">
        <f t="shared" si="37"/>
        <v>6480</v>
      </c>
      <c r="I129" s="36">
        <f t="shared" si="38"/>
        <v>46420</v>
      </c>
      <c r="J129" s="122"/>
      <c r="K129" s="122"/>
      <c r="L129" s="123"/>
    </row>
    <row r="130" spans="1:16" s="124" customFormat="1" ht="16.5" hidden="1" x14ac:dyDescent="0.3">
      <c r="A130" s="41" t="s">
        <v>9</v>
      </c>
      <c r="B130" s="40">
        <v>16370</v>
      </c>
      <c r="C130" s="40">
        <v>23350</v>
      </c>
      <c r="D130" s="43">
        <f t="shared" si="39"/>
        <v>39720</v>
      </c>
      <c r="E130" s="45">
        <v>4990</v>
      </c>
      <c r="F130" s="45">
        <v>120</v>
      </c>
      <c r="G130" s="45">
        <v>340</v>
      </c>
      <c r="H130" s="35">
        <f t="shared" si="37"/>
        <v>5450</v>
      </c>
      <c r="I130" s="36">
        <f t="shared" si="38"/>
        <v>45170</v>
      </c>
      <c r="J130" s="122"/>
      <c r="K130" s="122"/>
      <c r="L130" s="123"/>
    </row>
    <row r="131" spans="1:16" s="124" customFormat="1" ht="16.5" hidden="1" x14ac:dyDescent="0.3">
      <c r="A131" s="41" t="s">
        <v>10</v>
      </c>
      <c r="B131" s="40">
        <v>16020</v>
      </c>
      <c r="C131" s="40">
        <v>22820</v>
      </c>
      <c r="D131" s="43">
        <f t="shared" si="39"/>
        <v>38840</v>
      </c>
      <c r="E131" s="127">
        <v>3520</v>
      </c>
      <c r="F131" s="127">
        <v>90</v>
      </c>
      <c r="G131" s="127">
        <v>1540</v>
      </c>
      <c r="H131" s="35">
        <f t="shared" si="37"/>
        <v>5150</v>
      </c>
      <c r="I131" s="36">
        <f t="shared" si="38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40">SUM(C133:C144)</f>
        <v>274160</v>
      </c>
      <c r="D132" s="103">
        <f t="shared" si="40"/>
        <v>456990</v>
      </c>
      <c r="E132" s="103">
        <f t="shared" si="40"/>
        <v>58410</v>
      </c>
      <c r="F132" s="103">
        <f>SUM(F133:F144)</f>
        <v>9490</v>
      </c>
      <c r="G132" s="103">
        <f t="shared" si="40"/>
        <v>6030</v>
      </c>
      <c r="H132" s="103">
        <f t="shared" si="40"/>
        <v>73930</v>
      </c>
      <c r="I132" s="103">
        <f t="shared" si="40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9"/>
        <v>35860</v>
      </c>
      <c r="E133" s="56">
        <v>3180</v>
      </c>
      <c r="F133" s="56">
        <v>70</v>
      </c>
      <c r="G133" s="56">
        <v>1120</v>
      </c>
      <c r="H133" s="57">
        <f t="shared" ref="H133:H144" si="41">SUM(E133:G133)</f>
        <v>4370</v>
      </c>
      <c r="I133" s="57">
        <f t="shared" ref="I133:I144" si="42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9"/>
        <v>39730</v>
      </c>
      <c r="E134" s="56">
        <v>3030</v>
      </c>
      <c r="F134" s="56">
        <v>70</v>
      </c>
      <c r="G134" s="56">
        <v>50</v>
      </c>
      <c r="H134" s="57">
        <f t="shared" si="41"/>
        <v>3150</v>
      </c>
      <c r="I134" s="57">
        <f t="shared" si="42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9"/>
        <v>39420</v>
      </c>
      <c r="E135" s="56">
        <v>3000</v>
      </c>
      <c r="F135" s="56">
        <v>70</v>
      </c>
      <c r="G135" s="56">
        <v>20</v>
      </c>
      <c r="H135" s="57">
        <f t="shared" si="41"/>
        <v>3090</v>
      </c>
      <c r="I135" s="57">
        <f t="shared" si="42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9"/>
        <v>36010</v>
      </c>
      <c r="E136" s="56">
        <v>3090</v>
      </c>
      <c r="F136" s="56">
        <v>60</v>
      </c>
      <c r="G136" s="56">
        <v>140</v>
      </c>
      <c r="H136" s="57">
        <f t="shared" si="41"/>
        <v>3290</v>
      </c>
      <c r="I136" s="57">
        <f t="shared" si="42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9"/>
        <v>32290</v>
      </c>
      <c r="E137" s="56">
        <v>2870</v>
      </c>
      <c r="F137" s="56">
        <v>130</v>
      </c>
      <c r="G137" s="56">
        <v>390</v>
      </c>
      <c r="H137" s="57">
        <f t="shared" si="41"/>
        <v>3390</v>
      </c>
      <c r="I137" s="57">
        <f t="shared" si="42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9"/>
        <v>34170</v>
      </c>
      <c r="E138" s="56">
        <v>3390</v>
      </c>
      <c r="F138" s="56">
        <v>260</v>
      </c>
      <c r="G138" s="56">
        <v>840</v>
      </c>
      <c r="H138" s="57">
        <f t="shared" si="41"/>
        <v>4490</v>
      </c>
      <c r="I138" s="57">
        <f t="shared" si="42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9"/>
        <v>35890</v>
      </c>
      <c r="E139" s="54">
        <v>3630</v>
      </c>
      <c r="F139" s="54">
        <v>710</v>
      </c>
      <c r="G139" s="54">
        <v>780</v>
      </c>
      <c r="H139" s="54">
        <f t="shared" si="41"/>
        <v>5120</v>
      </c>
      <c r="I139" s="54">
        <f t="shared" si="42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9"/>
        <v>38050</v>
      </c>
      <c r="E140" s="54">
        <v>6040</v>
      </c>
      <c r="F140" s="54">
        <v>1810</v>
      </c>
      <c r="G140" s="54">
        <v>300</v>
      </c>
      <c r="H140" s="54">
        <f t="shared" si="41"/>
        <v>8150</v>
      </c>
      <c r="I140" s="54">
        <f t="shared" si="42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1"/>
        <v>13960</v>
      </c>
      <c r="I141" s="54">
        <f t="shared" si="42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1"/>
        <v>10030</v>
      </c>
      <c r="I142" s="54">
        <f t="shared" si="42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1"/>
        <v>7950</v>
      </c>
      <c r="I143" s="54">
        <f t="shared" si="42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1"/>
        <v>6940</v>
      </c>
      <c r="I144" s="54">
        <f t="shared" si="42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25">
      <c r="A145" s="102">
        <v>2017</v>
      </c>
      <c r="B145" s="114">
        <f>SUM(B146:B157)</f>
        <v>189720</v>
      </c>
      <c r="C145" s="114">
        <f t="shared" ref="C145:I145" si="43">SUM(C146:C157)</f>
        <v>259720</v>
      </c>
      <c r="D145" s="114">
        <f t="shared" si="43"/>
        <v>449440</v>
      </c>
      <c r="E145" s="114">
        <f t="shared" si="43"/>
        <v>68500</v>
      </c>
      <c r="F145" s="114">
        <f t="shared" si="43"/>
        <v>8740</v>
      </c>
      <c r="G145" s="114">
        <f t="shared" si="43"/>
        <v>4630</v>
      </c>
      <c r="H145" s="114">
        <f t="shared" si="43"/>
        <v>81870</v>
      </c>
      <c r="I145" s="114">
        <f t="shared" si="43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4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5">SUM(E146:G146)</f>
        <v>4630</v>
      </c>
      <c r="I146" s="54">
        <f t="shared" ref="I146:I157" si="46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4"/>
        <v>42230</v>
      </c>
      <c r="E147" s="54">
        <v>3080</v>
      </c>
      <c r="F147" s="54">
        <v>620</v>
      </c>
      <c r="G147" s="54">
        <v>580</v>
      </c>
      <c r="H147" s="54">
        <f t="shared" si="45"/>
        <v>4280</v>
      </c>
      <c r="I147" s="54">
        <f t="shared" si="46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4"/>
        <v>41370</v>
      </c>
      <c r="E148" s="54">
        <v>3130</v>
      </c>
      <c r="F148" s="54">
        <v>700</v>
      </c>
      <c r="G148" s="54">
        <v>130</v>
      </c>
      <c r="H148" s="54">
        <f t="shared" si="45"/>
        <v>3960</v>
      </c>
      <c r="I148" s="54">
        <f t="shared" si="46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4"/>
        <v>39450</v>
      </c>
      <c r="E149" s="54">
        <v>3010</v>
      </c>
      <c r="F149" s="54">
        <v>620</v>
      </c>
      <c r="G149" s="54">
        <v>460</v>
      </c>
      <c r="H149" s="54">
        <f t="shared" si="45"/>
        <v>4090</v>
      </c>
      <c r="I149" s="54">
        <f t="shared" si="46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4"/>
        <v>32020</v>
      </c>
      <c r="E150" s="54">
        <v>2950</v>
      </c>
      <c r="F150" s="54">
        <v>790</v>
      </c>
      <c r="G150" s="54">
        <v>140</v>
      </c>
      <c r="H150" s="54">
        <f t="shared" si="45"/>
        <v>3880</v>
      </c>
      <c r="I150" s="54">
        <f t="shared" si="46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4"/>
        <v>34390</v>
      </c>
      <c r="E151" s="54">
        <v>3010</v>
      </c>
      <c r="F151" s="54">
        <v>620</v>
      </c>
      <c r="G151" s="54">
        <v>580</v>
      </c>
      <c r="H151" s="54">
        <f t="shared" si="45"/>
        <v>4210</v>
      </c>
      <c r="I151" s="54">
        <f t="shared" si="46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4"/>
        <v>35930</v>
      </c>
      <c r="E152" s="54">
        <v>5430</v>
      </c>
      <c r="F152" s="54">
        <v>680</v>
      </c>
      <c r="G152" s="54">
        <v>500</v>
      </c>
      <c r="H152" s="54">
        <f t="shared" si="45"/>
        <v>6610</v>
      </c>
      <c r="I152" s="54">
        <f t="shared" si="46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4"/>
        <v>34070</v>
      </c>
      <c r="E153" s="54">
        <v>7940</v>
      </c>
      <c r="F153" s="54">
        <v>1020</v>
      </c>
      <c r="G153" s="54">
        <v>350</v>
      </c>
      <c r="H153" s="54">
        <f t="shared" si="45"/>
        <v>9310</v>
      </c>
      <c r="I153" s="54">
        <f t="shared" si="46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4"/>
        <v>37860</v>
      </c>
      <c r="E154" s="54">
        <v>11190</v>
      </c>
      <c r="F154" s="54">
        <v>1020</v>
      </c>
      <c r="G154" s="54">
        <v>420</v>
      </c>
      <c r="H154" s="54">
        <f t="shared" si="45"/>
        <v>12630</v>
      </c>
      <c r="I154" s="54">
        <f t="shared" si="46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4"/>
        <v>40050</v>
      </c>
      <c r="E155" s="54">
        <v>10700</v>
      </c>
      <c r="F155" s="54">
        <v>940</v>
      </c>
      <c r="G155" s="54">
        <v>270</v>
      </c>
      <c r="H155" s="54">
        <f t="shared" si="45"/>
        <v>11910</v>
      </c>
      <c r="I155" s="54">
        <f t="shared" si="46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7">SUM(B156:C156)</f>
        <v>37580</v>
      </c>
      <c r="E156" s="54">
        <v>7570</v>
      </c>
      <c r="F156" s="54">
        <v>400</v>
      </c>
      <c r="G156" s="54">
        <v>210</v>
      </c>
      <c r="H156" s="54">
        <f t="shared" si="45"/>
        <v>8180</v>
      </c>
      <c r="I156" s="54">
        <f t="shared" si="46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7"/>
        <v>36060</v>
      </c>
      <c r="E157" s="54">
        <v>7380</v>
      </c>
      <c r="F157" s="54">
        <v>400</v>
      </c>
      <c r="G157" s="54">
        <v>400</v>
      </c>
      <c r="H157" s="54">
        <f t="shared" si="45"/>
        <v>8180</v>
      </c>
      <c r="I157" s="54">
        <f t="shared" si="46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8">SUM(C159:C170)</f>
        <v>249020</v>
      </c>
      <c r="D158" s="114">
        <f t="shared" si="48"/>
        <v>439370</v>
      </c>
      <c r="E158" s="114">
        <f t="shared" si="48"/>
        <v>71020</v>
      </c>
      <c r="F158" s="114">
        <f t="shared" si="48"/>
        <v>8490</v>
      </c>
      <c r="G158" s="114">
        <f t="shared" si="48"/>
        <v>8180</v>
      </c>
      <c r="H158" s="114">
        <f t="shared" si="48"/>
        <v>87690</v>
      </c>
      <c r="I158" s="114">
        <f t="shared" si="48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7"/>
        <v>36730</v>
      </c>
      <c r="E159" s="54">
        <v>5240</v>
      </c>
      <c r="F159" s="54">
        <v>230</v>
      </c>
      <c r="G159" s="54">
        <v>230</v>
      </c>
      <c r="H159" s="54">
        <f t="shared" ref="H159:H170" si="49">SUM(E159:G159)</f>
        <v>5700</v>
      </c>
      <c r="I159" s="54">
        <f t="shared" ref="I159:I170" si="50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7"/>
        <v>37580</v>
      </c>
      <c r="E160" s="54">
        <v>4420</v>
      </c>
      <c r="F160" s="54">
        <v>310</v>
      </c>
      <c r="G160" s="54">
        <v>730</v>
      </c>
      <c r="H160" s="54">
        <f t="shared" si="49"/>
        <v>5460</v>
      </c>
      <c r="I160" s="54">
        <f t="shared" si="50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7"/>
        <v>40490</v>
      </c>
      <c r="E161" s="54">
        <v>4180</v>
      </c>
      <c r="F161" s="54">
        <v>730</v>
      </c>
      <c r="G161" s="54">
        <v>1610</v>
      </c>
      <c r="H161" s="54">
        <f t="shared" si="49"/>
        <v>6520</v>
      </c>
      <c r="I161" s="54">
        <f t="shared" si="50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7"/>
        <v>40120</v>
      </c>
      <c r="E162" s="54">
        <v>4060</v>
      </c>
      <c r="F162" s="54">
        <v>600</v>
      </c>
      <c r="G162" s="54">
        <v>1000</v>
      </c>
      <c r="H162" s="54">
        <f t="shared" si="49"/>
        <v>5660</v>
      </c>
      <c r="I162" s="54">
        <f t="shared" si="50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7"/>
        <v>32380</v>
      </c>
      <c r="E163" s="54">
        <v>4340</v>
      </c>
      <c r="F163" s="54">
        <v>580</v>
      </c>
      <c r="G163" s="54">
        <v>290</v>
      </c>
      <c r="H163" s="54">
        <f t="shared" si="49"/>
        <v>5210</v>
      </c>
      <c r="I163" s="54">
        <f t="shared" si="50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7"/>
        <v>33240</v>
      </c>
      <c r="E164" s="54">
        <v>4440</v>
      </c>
      <c r="F164" s="54">
        <v>640</v>
      </c>
      <c r="G164" s="54">
        <v>220</v>
      </c>
      <c r="H164" s="54">
        <f t="shared" si="49"/>
        <v>5300</v>
      </c>
      <c r="I164" s="54">
        <f t="shared" si="50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1">SUM(B165:C165)</f>
        <v>32030</v>
      </c>
      <c r="E165" s="54">
        <v>4940</v>
      </c>
      <c r="F165" s="54">
        <v>510</v>
      </c>
      <c r="G165" s="54">
        <v>270</v>
      </c>
      <c r="H165" s="54">
        <f t="shared" si="49"/>
        <v>5720</v>
      </c>
      <c r="I165" s="54">
        <f t="shared" si="50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2">SUM(B166:C166)</f>
        <v>37760</v>
      </c>
      <c r="E166" s="54">
        <v>6690</v>
      </c>
      <c r="F166" s="54">
        <v>1330</v>
      </c>
      <c r="G166" s="54">
        <v>380</v>
      </c>
      <c r="H166" s="54">
        <f t="shared" si="49"/>
        <v>8400</v>
      </c>
      <c r="I166" s="54">
        <f t="shared" si="50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9"/>
        <v>8970</v>
      </c>
      <c r="I167" s="54">
        <f t="shared" si="50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3">SUM(B168:C168)</f>
        <v>38670</v>
      </c>
      <c r="E168" s="54">
        <v>9710</v>
      </c>
      <c r="F168" s="54">
        <v>1440</v>
      </c>
      <c r="G168" s="54">
        <v>880</v>
      </c>
      <c r="H168" s="54">
        <f t="shared" si="49"/>
        <v>12030</v>
      </c>
      <c r="I168" s="54">
        <f t="shared" si="50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4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9"/>
        <v>9370</v>
      </c>
      <c r="I169" s="54">
        <f t="shared" si="50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4"/>
        <v>34350</v>
      </c>
      <c r="E170" s="54">
        <v>7680</v>
      </c>
      <c r="F170" s="54">
        <v>640</v>
      </c>
      <c r="G170" s="54">
        <v>1030</v>
      </c>
      <c r="H170" s="54">
        <f t="shared" si="49"/>
        <v>9350</v>
      </c>
      <c r="I170" s="54">
        <f t="shared" si="50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5">SUM(C172:C183)</f>
        <v>242580</v>
      </c>
      <c r="D171" s="60">
        <f t="shared" si="55"/>
        <v>415490</v>
      </c>
      <c r="E171" s="60">
        <f>SUM(E172:E183)</f>
        <v>73230</v>
      </c>
      <c r="F171" s="60">
        <f t="shared" si="55"/>
        <v>10710</v>
      </c>
      <c r="G171" s="60">
        <f t="shared" si="55"/>
        <v>6400</v>
      </c>
      <c r="H171" s="60">
        <f t="shared" si="55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6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7">SUM(E172:G172)</f>
        <v>7050</v>
      </c>
      <c r="I172" s="54">
        <f t="shared" ref="I172:I180" si="58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6"/>
        <v>38540</v>
      </c>
      <c r="E173" s="54">
        <v>5670</v>
      </c>
      <c r="F173" s="54">
        <v>600</v>
      </c>
      <c r="G173" s="54">
        <v>670</v>
      </c>
      <c r="H173" s="54">
        <f t="shared" si="57"/>
        <v>6940</v>
      </c>
      <c r="I173" s="54">
        <f t="shared" si="58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6"/>
        <v>40650</v>
      </c>
      <c r="E174" s="54">
        <v>5530</v>
      </c>
      <c r="F174" s="54">
        <v>600</v>
      </c>
      <c r="G174" s="54">
        <v>670</v>
      </c>
      <c r="H174" s="54">
        <f t="shared" si="57"/>
        <v>6800</v>
      </c>
      <c r="I174" s="54">
        <f t="shared" si="58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6"/>
        <v>35370</v>
      </c>
      <c r="E175" s="54">
        <v>5680</v>
      </c>
      <c r="F175" s="54">
        <v>570</v>
      </c>
      <c r="G175" s="54">
        <v>570</v>
      </c>
      <c r="H175" s="54">
        <f t="shared" si="57"/>
        <v>6820</v>
      </c>
      <c r="I175" s="54">
        <f t="shared" si="58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6"/>
        <v>33180</v>
      </c>
      <c r="E176" s="54">
        <v>5680</v>
      </c>
      <c r="F176" s="54">
        <v>520</v>
      </c>
      <c r="G176" s="54">
        <v>730</v>
      </c>
      <c r="H176" s="54">
        <f t="shared" si="57"/>
        <v>6930</v>
      </c>
      <c r="I176" s="54">
        <f t="shared" si="58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6"/>
        <v>32160</v>
      </c>
      <c r="E177" s="54">
        <v>5710</v>
      </c>
      <c r="F177" s="54">
        <v>780</v>
      </c>
      <c r="G177" s="54">
        <v>500</v>
      </c>
      <c r="H177" s="54">
        <f t="shared" si="57"/>
        <v>6990</v>
      </c>
      <c r="I177" s="54">
        <f t="shared" si="58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9">SUM(B178:C178)</f>
        <v>32580</v>
      </c>
      <c r="E178" s="54">
        <v>6130</v>
      </c>
      <c r="F178" s="54">
        <v>890</v>
      </c>
      <c r="G178" s="54">
        <v>830</v>
      </c>
      <c r="H178" s="54">
        <f t="shared" si="57"/>
        <v>7850</v>
      </c>
      <c r="I178" s="54">
        <f t="shared" si="58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9"/>
        <v>32950</v>
      </c>
      <c r="E179" s="54">
        <v>6520</v>
      </c>
      <c r="F179" s="54">
        <v>1480</v>
      </c>
      <c r="G179" s="54">
        <v>570</v>
      </c>
      <c r="H179" s="54">
        <f t="shared" si="57"/>
        <v>8570</v>
      </c>
      <c r="I179" s="54">
        <f t="shared" si="58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9"/>
        <v>33860</v>
      </c>
      <c r="E180" s="54">
        <v>7390</v>
      </c>
      <c r="F180" s="54">
        <v>1520</v>
      </c>
      <c r="G180" s="54">
        <v>270</v>
      </c>
      <c r="H180" s="54">
        <f t="shared" si="57"/>
        <v>9180</v>
      </c>
      <c r="I180" s="54">
        <f t="shared" si="58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9"/>
        <v>35660</v>
      </c>
      <c r="E181" s="54">
        <v>7540</v>
      </c>
      <c r="F181" s="54">
        <v>1760</v>
      </c>
      <c r="G181" s="54">
        <v>290</v>
      </c>
      <c r="H181" s="54">
        <f t="shared" ref="H181" si="60">SUM(E181:G181)</f>
        <v>9590</v>
      </c>
      <c r="I181" s="54">
        <f t="shared" ref="I181" si="61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9"/>
        <v>34030</v>
      </c>
      <c r="E182" s="54">
        <v>5870</v>
      </c>
      <c r="F182" s="54">
        <v>750</v>
      </c>
      <c r="G182" s="54">
        <v>310</v>
      </c>
      <c r="H182" s="54">
        <f t="shared" ref="H182:H183" si="62">SUM(E182:G182)</f>
        <v>6930</v>
      </c>
      <c r="I182" s="54">
        <f t="shared" ref="I182:I183" si="63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9"/>
        <v>33470</v>
      </c>
      <c r="E183" s="54">
        <v>5510</v>
      </c>
      <c r="F183" s="54">
        <v>660</v>
      </c>
      <c r="G183" s="54">
        <v>520</v>
      </c>
      <c r="H183" s="54">
        <f t="shared" si="62"/>
        <v>6690</v>
      </c>
      <c r="I183" s="54">
        <f t="shared" si="63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4">SUM(C185:C196)</f>
        <v>182560</v>
      </c>
      <c r="D184" s="60">
        <f t="shared" si="64"/>
        <v>326930</v>
      </c>
      <c r="E184" s="60">
        <f t="shared" si="64"/>
        <v>84310</v>
      </c>
      <c r="F184" s="60">
        <f t="shared" si="64"/>
        <v>10140</v>
      </c>
      <c r="G184" s="60">
        <f t="shared" si="64"/>
        <v>7360</v>
      </c>
      <c r="H184" s="60">
        <f t="shared" si="64"/>
        <v>101810</v>
      </c>
      <c r="I184" s="60">
        <f t="shared" si="64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5">SUM(E185:G185)</f>
        <v>5455</v>
      </c>
      <c r="I185" s="85">
        <f t="shared" ref="I185:I191" si="66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7">SUM(B186:C186)</f>
        <v>37200</v>
      </c>
      <c r="E186" s="71">
        <v>5480</v>
      </c>
      <c r="F186" s="71">
        <v>425</v>
      </c>
      <c r="G186" s="71">
        <v>250</v>
      </c>
      <c r="H186" s="85">
        <f t="shared" si="65"/>
        <v>6155</v>
      </c>
      <c r="I186" s="85">
        <f t="shared" si="66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7"/>
        <v>30310</v>
      </c>
      <c r="E187" s="72">
        <v>5205</v>
      </c>
      <c r="F187" s="71">
        <v>500</v>
      </c>
      <c r="G187" s="71">
        <v>480</v>
      </c>
      <c r="H187" s="85">
        <f t="shared" si="65"/>
        <v>6185</v>
      </c>
      <c r="I187" s="85">
        <f t="shared" si="66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7"/>
        <v>21960</v>
      </c>
      <c r="E188" s="72">
        <v>5630</v>
      </c>
      <c r="F188" s="72">
        <v>375</v>
      </c>
      <c r="G188" s="72">
        <v>530</v>
      </c>
      <c r="H188" s="85">
        <f t="shared" si="65"/>
        <v>6535</v>
      </c>
      <c r="I188" s="85">
        <f t="shared" si="66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7"/>
        <v>19050</v>
      </c>
      <c r="E189" s="71">
        <v>6380</v>
      </c>
      <c r="F189" s="71">
        <v>470</v>
      </c>
      <c r="G189" s="71">
        <v>445</v>
      </c>
      <c r="H189" s="85">
        <f t="shared" si="65"/>
        <v>7295</v>
      </c>
      <c r="I189" s="85">
        <f t="shared" si="66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7"/>
        <v>20150</v>
      </c>
      <c r="E190" s="71">
        <v>7875</v>
      </c>
      <c r="F190" s="71">
        <v>695</v>
      </c>
      <c r="G190" s="71">
        <v>630</v>
      </c>
      <c r="H190" s="85">
        <f t="shared" si="65"/>
        <v>9200</v>
      </c>
      <c r="I190" s="85">
        <f t="shared" si="66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7"/>
        <v>28210</v>
      </c>
      <c r="E191" s="86">
        <v>7290</v>
      </c>
      <c r="F191" s="86">
        <v>1265</v>
      </c>
      <c r="G191" s="86">
        <v>715</v>
      </c>
      <c r="H191" s="85">
        <f t="shared" si="65"/>
        <v>9270</v>
      </c>
      <c r="I191" s="85">
        <f t="shared" si="66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8">SUM(B192:C192)</f>
        <v>30160</v>
      </c>
      <c r="E192" s="85">
        <v>8080</v>
      </c>
      <c r="F192" s="85">
        <v>2230</v>
      </c>
      <c r="G192" s="85">
        <v>815</v>
      </c>
      <c r="H192" s="85">
        <f t="shared" si="65"/>
        <v>11125</v>
      </c>
      <c r="I192" s="85">
        <f t="shared" ref="I192" si="69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70">SUM(B193:C193)</f>
        <v>28850</v>
      </c>
      <c r="E193" s="85">
        <v>8350</v>
      </c>
      <c r="F193" s="85">
        <v>1810</v>
      </c>
      <c r="G193" s="85">
        <v>330</v>
      </c>
      <c r="H193" s="85">
        <f t="shared" si="65"/>
        <v>10490</v>
      </c>
      <c r="I193" s="85">
        <f t="shared" ref="I193" si="71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2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3">SUM(E194:G194)</f>
        <v>10630</v>
      </c>
      <c r="I194" s="85">
        <f t="shared" ref="I194" si="74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5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6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7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8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9">SUM(C198:C209)</f>
        <v>178260</v>
      </c>
      <c r="D197" s="60">
        <f t="shared" si="79"/>
        <v>331675</v>
      </c>
      <c r="E197" s="60">
        <f t="shared" si="79"/>
        <v>80720</v>
      </c>
      <c r="F197" s="60">
        <f t="shared" si="79"/>
        <v>9105</v>
      </c>
      <c r="G197" s="60">
        <f t="shared" si="79"/>
        <v>14410</v>
      </c>
      <c r="H197" s="60">
        <f t="shared" si="79"/>
        <v>104235</v>
      </c>
      <c r="I197" s="60">
        <f t="shared" si="79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80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1">SUM(E198:G198)</f>
        <v>7760</v>
      </c>
      <c r="I198" s="85">
        <f t="shared" ref="I198" si="82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80"/>
        <v>28440</v>
      </c>
      <c r="E199" s="88">
        <v>6545</v>
      </c>
      <c r="F199" s="88">
        <v>305</v>
      </c>
      <c r="G199" s="88">
        <v>690</v>
      </c>
      <c r="H199" s="85">
        <f t="shared" ref="H199" si="83">SUM(E199:G199)</f>
        <v>7540</v>
      </c>
      <c r="I199" s="85">
        <f t="shared" ref="I199" si="84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80"/>
        <v>31480</v>
      </c>
      <c r="E200" s="88">
        <v>6560</v>
      </c>
      <c r="F200" s="88">
        <v>310</v>
      </c>
      <c r="G200" s="88">
        <v>430</v>
      </c>
      <c r="H200" s="85">
        <f t="shared" ref="H200" si="85">SUM(E200:G200)</f>
        <v>7300</v>
      </c>
      <c r="I200" s="85">
        <f t="shared" ref="I200" si="86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80"/>
        <v>28620</v>
      </c>
      <c r="E201" s="88">
        <v>6680</v>
      </c>
      <c r="F201" s="88">
        <v>330</v>
      </c>
      <c r="G201" s="88">
        <v>705</v>
      </c>
      <c r="H201" s="85">
        <f t="shared" ref="H201" si="87">SUM(E201:G201)</f>
        <v>7715</v>
      </c>
      <c r="I201" s="85">
        <f t="shared" ref="I201" si="88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9">SUM(E202:G202)</f>
        <v>8090</v>
      </c>
      <c r="I202" s="85">
        <f t="shared" ref="I202" si="90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80"/>
        <v>24110</v>
      </c>
      <c r="E203" s="88">
        <v>6705</v>
      </c>
      <c r="F203" s="88">
        <v>600</v>
      </c>
      <c r="G203" s="88">
        <v>1670</v>
      </c>
      <c r="H203" s="85">
        <f t="shared" ref="H203" si="91">SUM(E203:G203)</f>
        <v>8975</v>
      </c>
      <c r="I203" s="85">
        <f t="shared" ref="I203" si="92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3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4">SUM(E204:G204)</f>
        <v>9070</v>
      </c>
      <c r="I204" s="85">
        <f t="shared" ref="I204" si="95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6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7">SUM(E205:G205)</f>
        <v>10395</v>
      </c>
      <c r="I205" s="85">
        <f t="shared" ref="I205" si="98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9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100">SUM(E206:G206)</f>
        <v>9815</v>
      </c>
      <c r="I206" s="85">
        <f t="shared" ref="I206" si="101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2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3">SUM(E207:G207)</f>
        <v>10140</v>
      </c>
      <c r="I207" s="85">
        <f t="shared" ref="I207" si="104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5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6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7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8">SUM(E209:G209)</f>
        <v>8185</v>
      </c>
      <c r="I209" s="85">
        <f t="shared" ref="I209" si="109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10">SUM(C211:C222)</f>
        <v>149440</v>
      </c>
      <c r="D210" s="60">
        <f>SUM(D211:D222)</f>
        <v>280610</v>
      </c>
      <c r="E210" s="60">
        <f t="shared" si="110"/>
        <v>94860</v>
      </c>
      <c r="F210" s="60">
        <f t="shared" si="110"/>
        <v>7680</v>
      </c>
      <c r="G210" s="60">
        <f t="shared" si="110"/>
        <v>14080</v>
      </c>
      <c r="H210" s="60">
        <f t="shared" si="110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1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2">SUM(E211:G211)</f>
        <v>7040</v>
      </c>
      <c r="I211" s="85">
        <f t="shared" ref="I211:I216" si="113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1"/>
        <v>28430</v>
      </c>
      <c r="E212" s="88">
        <v>5215</v>
      </c>
      <c r="F212" s="88">
        <v>265</v>
      </c>
      <c r="G212" s="88">
        <v>790</v>
      </c>
      <c r="H212" s="85">
        <f t="shared" si="112"/>
        <v>6270</v>
      </c>
      <c r="I212" s="85">
        <f t="shared" si="113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1"/>
        <v>28490</v>
      </c>
      <c r="E213" s="88">
        <v>5965</v>
      </c>
      <c r="F213" s="88">
        <v>345</v>
      </c>
      <c r="G213" s="88">
        <v>885</v>
      </c>
      <c r="H213" s="85">
        <f t="shared" si="112"/>
        <v>7195</v>
      </c>
      <c r="I213" s="85">
        <f t="shared" si="113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1"/>
        <v>27070</v>
      </c>
      <c r="E214" s="88">
        <v>6530</v>
      </c>
      <c r="F214" s="88">
        <v>200</v>
      </c>
      <c r="G214" s="88">
        <v>1280</v>
      </c>
      <c r="H214" s="85">
        <f t="shared" si="112"/>
        <v>8010</v>
      </c>
      <c r="I214" s="85">
        <f t="shared" si="113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1"/>
        <v>21440</v>
      </c>
      <c r="E215" s="88">
        <v>7140</v>
      </c>
      <c r="F215" s="88">
        <v>285</v>
      </c>
      <c r="G215" s="88">
        <v>1760</v>
      </c>
      <c r="H215" s="85">
        <f t="shared" si="112"/>
        <v>9185</v>
      </c>
      <c r="I215" s="85">
        <f t="shared" si="113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1"/>
        <v>16720</v>
      </c>
      <c r="E216" s="88">
        <v>8175</v>
      </c>
      <c r="F216" s="88">
        <v>530</v>
      </c>
      <c r="G216" s="88">
        <v>1650</v>
      </c>
      <c r="H216" s="85">
        <f t="shared" si="112"/>
        <v>10355</v>
      </c>
      <c r="I216" s="85">
        <f t="shared" si="113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4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5">SUM(E217:G217)</f>
        <v>11640</v>
      </c>
      <c r="I217" s="85">
        <f t="shared" ref="I217" si="116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7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8">SUM(E218:G218)</f>
        <v>13205</v>
      </c>
      <c r="I218" s="85">
        <f t="shared" ref="I218" si="119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20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1">SUM(E219:G219)</f>
        <v>12140</v>
      </c>
      <c r="I219" s="85">
        <f t="shared" ref="I219:I220" si="122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20"/>
        <v>24140</v>
      </c>
      <c r="E220" s="88">
        <v>9820</v>
      </c>
      <c r="F220" s="88">
        <v>585</v>
      </c>
      <c r="G220" s="88">
        <v>630</v>
      </c>
      <c r="H220" s="85">
        <f t="shared" si="121"/>
        <v>11035</v>
      </c>
      <c r="I220" s="85">
        <f t="shared" si="122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3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4">SUM(E221:G221)</f>
        <v>10880</v>
      </c>
      <c r="I221" s="85">
        <f t="shared" ref="I221" si="125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6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7">SUM(E222:G222)</f>
        <v>9665</v>
      </c>
      <c r="I222" s="85">
        <f t="shared" ref="I222" si="128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9">SUM(C224:C235)</f>
        <v>164995</v>
      </c>
      <c r="D223" s="60">
        <f t="shared" si="129"/>
        <v>293945</v>
      </c>
      <c r="E223" s="60">
        <f t="shared" si="129"/>
        <v>93440</v>
      </c>
      <c r="F223" s="60">
        <f t="shared" si="129"/>
        <v>8085</v>
      </c>
      <c r="G223" s="60">
        <f t="shared" si="129"/>
        <v>11600</v>
      </c>
      <c r="H223" s="60">
        <f t="shared" si="129"/>
        <v>113125</v>
      </c>
      <c r="I223" s="60">
        <f t="shared" si="129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30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1">SUM(E224:G224)</f>
        <v>8045</v>
      </c>
      <c r="I224" s="85">
        <f t="shared" ref="I224:I229" si="132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30"/>
        <v>26280</v>
      </c>
      <c r="E225" s="88">
        <v>6530</v>
      </c>
      <c r="F225" s="88">
        <v>495</v>
      </c>
      <c r="G225" s="88">
        <v>910</v>
      </c>
      <c r="H225" s="85">
        <f t="shared" si="131"/>
        <v>7935</v>
      </c>
      <c r="I225" s="85">
        <f t="shared" si="132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30"/>
        <v>27200</v>
      </c>
      <c r="E226" s="88">
        <v>6460</v>
      </c>
      <c r="F226" s="88">
        <v>460</v>
      </c>
      <c r="G226" s="88">
        <v>1070</v>
      </c>
      <c r="H226" s="85">
        <f t="shared" si="131"/>
        <v>7990</v>
      </c>
      <c r="I226" s="85">
        <f t="shared" si="132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30"/>
        <v>24890</v>
      </c>
      <c r="E227" s="88">
        <v>5880</v>
      </c>
      <c r="F227" s="88">
        <v>390</v>
      </c>
      <c r="G227" s="88">
        <v>1180</v>
      </c>
      <c r="H227" s="85">
        <f t="shared" si="131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30"/>
        <v>21880</v>
      </c>
      <c r="E228" s="88">
        <v>6330</v>
      </c>
      <c r="F228" s="88">
        <v>410</v>
      </c>
      <c r="G228" s="88">
        <v>1450</v>
      </c>
      <c r="H228" s="85">
        <f t="shared" si="131"/>
        <v>8190</v>
      </c>
      <c r="I228" s="85">
        <f t="shared" si="132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30"/>
        <v>19100</v>
      </c>
      <c r="E229" s="88">
        <v>6565</v>
      </c>
      <c r="F229" s="88">
        <v>550</v>
      </c>
      <c r="G229" s="88">
        <v>935</v>
      </c>
      <c r="H229" s="85">
        <f t="shared" si="131"/>
        <v>8050</v>
      </c>
      <c r="I229" s="85">
        <f t="shared" si="132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3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4">SUM(E230:G230)</f>
        <v>9130</v>
      </c>
      <c r="I230" s="85">
        <f t="shared" ref="I230" si="135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6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7">SUM(E231:G231)</f>
        <v>12310</v>
      </c>
      <c r="I231" s="85">
        <f t="shared" ref="I231" si="138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9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40">SUM(E232:G232)</f>
        <v>11720</v>
      </c>
      <c r="I232" s="85">
        <f t="shared" ref="I232" si="141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2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3">SUM(E233:G233)</f>
        <v>11290</v>
      </c>
      <c r="I233" s="85">
        <f t="shared" ref="I233" si="144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5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6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5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6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SUM(B237:B238)</f>
        <v>21150</v>
      </c>
      <c r="C236" s="60">
        <f t="shared" ref="C236:I236" si="147">SUM(C237:C238)</f>
        <v>31650</v>
      </c>
      <c r="D236" s="60">
        <f t="shared" si="147"/>
        <v>52800</v>
      </c>
      <c r="E236" s="60">
        <f t="shared" si="147"/>
        <v>19300</v>
      </c>
      <c r="F236" s="60">
        <f t="shared" si="147"/>
        <v>510</v>
      </c>
      <c r="G236" s="60">
        <f t="shared" si="147"/>
        <v>1160</v>
      </c>
      <c r="H236" s="60">
        <f t="shared" si="147"/>
        <v>20970</v>
      </c>
      <c r="I236" s="60">
        <f t="shared" si="147"/>
        <v>73770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48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:I238" si="148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49</v>
      </c>
      <c r="B238" s="68">
        <v>11010</v>
      </c>
      <c r="C238" s="68">
        <v>16380</v>
      </c>
      <c r="D238" s="85">
        <f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si="148"/>
        <v>34650</v>
      </c>
      <c r="J238" s="70"/>
      <c r="K238" s="80"/>
      <c r="L238" s="78"/>
      <c r="N238" s="51"/>
      <c r="O238" s="51"/>
      <c r="P238" s="51"/>
    </row>
    <row r="239" spans="1:16" s="66" customFormat="1" ht="19.149999999999999" customHeight="1" x14ac:dyDescent="0.25">
      <c r="A239" s="64" t="s">
        <v>38</v>
      </c>
      <c r="B239" s="65"/>
      <c r="C239" s="65"/>
      <c r="D239" s="65"/>
      <c r="E239" s="65"/>
      <c r="F239" s="65"/>
      <c r="G239" s="65"/>
      <c r="H239" s="65"/>
      <c r="I239" s="65"/>
      <c r="J239" s="98"/>
      <c r="K239" s="98"/>
      <c r="L239" s="81"/>
    </row>
    <row r="240" spans="1:16" s="66" customFormat="1" ht="15.6" customHeight="1" x14ac:dyDescent="0.25">
      <c r="A240" s="132" t="s">
        <v>39</v>
      </c>
      <c r="B240" s="132"/>
      <c r="C240" s="132"/>
      <c r="D240" s="132"/>
      <c r="E240" s="132"/>
      <c r="F240" s="132"/>
      <c r="G240" s="132"/>
      <c r="H240" s="132"/>
      <c r="I240" s="132"/>
      <c r="J240" s="97"/>
      <c r="K240" s="97"/>
      <c r="L240" s="81"/>
    </row>
    <row r="241" spans="1:12" ht="15.75" x14ac:dyDescent="0.25">
      <c r="A241" s="64" t="s">
        <v>42</v>
      </c>
      <c r="B241" s="49"/>
      <c r="C241" s="49"/>
      <c r="D241" s="49"/>
      <c r="E241" s="49"/>
      <c r="F241" s="49"/>
      <c r="G241" s="49"/>
      <c r="H241" s="49"/>
      <c r="I241" s="49"/>
    </row>
    <row r="242" spans="1:12" ht="15.75" x14ac:dyDescent="0.25">
      <c r="A242" s="64" t="s">
        <v>44</v>
      </c>
      <c r="B242" s="87"/>
      <c r="C242" s="87"/>
      <c r="D242" s="87"/>
      <c r="E242" s="87"/>
      <c r="F242" s="87"/>
      <c r="G242" s="87"/>
      <c r="H242" s="87"/>
      <c r="I242" s="87"/>
      <c r="J242" s="113"/>
    </row>
    <row r="243" spans="1:12" x14ac:dyDescent="0.2">
      <c r="B243" s="87"/>
      <c r="C243" s="87"/>
      <c r="D243" s="87"/>
      <c r="E243" s="87"/>
      <c r="F243" s="87"/>
      <c r="G243" s="87"/>
      <c r="H243" s="87"/>
      <c r="I243" s="87"/>
    </row>
    <row r="244" spans="1:12" x14ac:dyDescent="0.2">
      <c r="E244" s="112"/>
      <c r="F244" s="112"/>
      <c r="G244" s="112"/>
      <c r="H244" s="112"/>
      <c r="J244" s="1"/>
      <c r="K244" s="1"/>
      <c r="L244" s="1"/>
    </row>
    <row r="245" spans="1:12" x14ac:dyDescent="0.2">
      <c r="E245" s="112"/>
      <c r="F245" s="112"/>
      <c r="G245" s="112"/>
      <c r="H245" s="112"/>
      <c r="J245" s="1"/>
      <c r="K245" s="1"/>
      <c r="L245" s="1"/>
    </row>
    <row r="246" spans="1:12" x14ac:dyDescent="0.2">
      <c r="E246" s="112"/>
      <c r="F246" s="112"/>
      <c r="G246" s="112"/>
      <c r="H246" s="112"/>
      <c r="J246" s="1"/>
      <c r="K246" s="1"/>
      <c r="L246" s="1"/>
    </row>
    <row r="247" spans="1:12" x14ac:dyDescent="0.2">
      <c r="E247" s="112"/>
      <c r="F247" s="112"/>
      <c r="G247" s="112"/>
      <c r="H247" s="112"/>
      <c r="J247" s="1"/>
      <c r="K247" s="1"/>
      <c r="L247" s="1"/>
    </row>
    <row r="248" spans="1:12" x14ac:dyDescent="0.2">
      <c r="E248" s="112"/>
      <c r="F248" s="112"/>
      <c r="G248" s="112"/>
      <c r="H248" s="112"/>
      <c r="J248" s="1"/>
      <c r="K248" s="1"/>
      <c r="L248" s="1"/>
    </row>
    <row r="250" spans="1:12" x14ac:dyDescent="0.2">
      <c r="E250" s="49"/>
      <c r="F250" s="49"/>
      <c r="G250" s="49"/>
      <c r="H250" s="49"/>
      <c r="J250" s="1"/>
      <c r="K250" s="1"/>
      <c r="L250" s="1"/>
    </row>
    <row r="251" spans="1:12" x14ac:dyDescent="0.2">
      <c r="E251" s="49"/>
      <c r="F251" s="49"/>
      <c r="G251" s="49"/>
      <c r="H251" s="49"/>
      <c r="J251" s="1"/>
      <c r="K251" s="1"/>
      <c r="L251" s="1"/>
    </row>
    <row r="252" spans="1:12" x14ac:dyDescent="0.2">
      <c r="E252" s="49"/>
      <c r="F252" s="49"/>
      <c r="G252" s="49"/>
      <c r="H252" s="49"/>
      <c r="J252" s="1"/>
      <c r="K252" s="1"/>
      <c r="L252" s="1"/>
    </row>
    <row r="253" spans="1:12" x14ac:dyDescent="0.2">
      <c r="E253" s="49"/>
      <c r="F253" s="49"/>
      <c r="G253" s="49"/>
      <c r="H253" s="49"/>
      <c r="J253" s="1"/>
      <c r="K253" s="1"/>
      <c r="L253" s="1"/>
    </row>
    <row r="254" spans="1:12" x14ac:dyDescent="0.2">
      <c r="E254" s="49"/>
      <c r="F254" s="49"/>
      <c r="G254" s="49"/>
      <c r="H254" s="49"/>
      <c r="J254" s="1"/>
      <c r="K254" s="1"/>
      <c r="L254" s="1"/>
    </row>
    <row r="255" spans="1:12" x14ac:dyDescent="0.2">
      <c r="E255" s="49"/>
      <c r="F255" s="49"/>
      <c r="G255" s="49"/>
      <c r="H255" s="49"/>
      <c r="J255" s="1"/>
      <c r="K255" s="1"/>
      <c r="L255" s="1"/>
    </row>
    <row r="256" spans="1:12" x14ac:dyDescent="0.2">
      <c r="E256" s="49"/>
      <c r="F256" s="49"/>
      <c r="G256" s="49"/>
      <c r="H256" s="49"/>
      <c r="J256" s="1"/>
      <c r="K256" s="1"/>
      <c r="L256" s="1"/>
    </row>
    <row r="257" spans="5:12" x14ac:dyDescent="0.2">
      <c r="E257" s="49"/>
      <c r="F257" s="49"/>
      <c r="G257" s="49"/>
      <c r="H257" s="49"/>
      <c r="J257" s="1"/>
      <c r="K257" s="1"/>
      <c r="L257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0:I240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2024-06-03T15:32:37Z</dcterms:modified>
</cp:coreProperties>
</file>