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6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T10'!$A$1:$H$94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<sst xmlns="http://schemas.openxmlformats.org/spreadsheetml/2006/main" count="686" uniqueCount="186">
  <si>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</si>
  <si>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</si>
  <si>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</si>
  <si>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</si>
  <si>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</si>
  <si>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</si>
  <si>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</si>
  <si>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</si>
  <si>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</si>
  <si>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</si>
  <si>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</si>
  <si>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</si>
  <si>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</si>
  <si>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</si>
  <si>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</si>
  <si>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</si>
  <si>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</si>
  <si>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</si>
  <si>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</si>
  <si>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</si>
  <si>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</si>
  <si>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</si>
  <si>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</si>
  <si>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</si>
  <si>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</si>
  <si>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</si>
  <si>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</si>
  <si>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</si>
  <si>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</si>
  <si>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</si>
  <si>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</si>
  <si>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</si>
  <si>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</si>
  <si>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</si>
  <si>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</si>
  <si>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</si>
  <si>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</si>
  <si>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</si>
  <si>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</si>
  <si>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</si>
  <si>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</si>
  <si>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</si>
  <si>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</si>
  <si>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</si>
  <si>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</si>
  <si>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</si>
  <si>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</si>
  <si>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</si>
  <si>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</si>
  <si>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</si>
  <si>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</si>
  <si>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</si>
  <si>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</si>
  <si>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</si>
  <si>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</si>
  <si>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</si>
  <si>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</si>
  <si>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</si>
  <si>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</si>
  <si>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</si>
  <si>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</si>
  <si>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</si>
  <si>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</si>
  <si>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</si>
  <si>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</si>
  <si>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</si>
  <si>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</si>
  <si>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</si>
  <si>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</si>
  <si>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</si>
  <si>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</si>
  <si>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</si>
  <si>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</si>
  <si>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</si>
  <si>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</si>
  <si>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</si>
  <si>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</si>
  <si>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</si>
  <si>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</si>
  <si>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</si>
  <si>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</si>
  <si>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</si>
  <si>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</si>
  <si>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</si>
  <si>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</si>
  <si>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</si>
  <si>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</si>
  <si>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</si>
  <si>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</si>
  <si>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</si>
  <si>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</si>
  <si>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</si>
  <si>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</si>
  <si>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</si>
  <si>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</si>
  <si>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</si>
  <si>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</si>
  <si>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</si>
  <si>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</si>
  <si>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</si>
  <si>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</si>
  <si>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</si>
  <si>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</si>
  <si>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</si>
  <si>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</si>
  <si>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</si>
  <si>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</si>
  <si>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</si>
  <si>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</si>
  <si>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</si>
  <si>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</si>
  <si>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</si>
  <si>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</si>
  <si>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</si>
  <si>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</si>
  <si>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</si>
  <si>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</si>
  <si>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</si>
  <si>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</si>
  <si>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</si>
  <si>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</si>
  <si>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</si>
  <si>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</si>
  <si>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</si>
  <si>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</si>
  <si>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</si>
  <si>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</si>
  <si>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</si>
  <si>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</si>
  <si>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</si>
  <si>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</si>
  <si>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</si>
  <si>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</si>
  <si>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</si>
  <si>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</si>
  <si>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</si>
  <si>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</si>
  <si>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</si>
  <si>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</si>
  <si>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</si>
  <si>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</si>
  <si>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</si>
  <si>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</si>
  <si>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</si>
  <si>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</si>
  <si>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</si>
  <si>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</si>
  <si>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</si>
  <si>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</si>
  <si>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</si>
  <si>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</si>
  <si>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</si>
  <si>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</si>
  <si>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</si>
  <si>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</si>
  <si>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</si>
  <si>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</si>
  <si>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</si>
  <si>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</si>
  <si>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</si>
  <si>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</si>
  <si>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</si>
  <si>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</si>
  <si>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</si>
  <si>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</si>
  <si>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</si>
  <si>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 xml:space="preserve">   Note : Exchange rates for 2021 and 2022 are revised</t>
  </si>
  <si>
    <r>
      <t xml:space="preserve"> 2023 </t>
    </r>
    <r>
      <rPr>
        <b/>
        <sz val="9"/>
        <rFont val="Arial"/>
        <family val="2"/>
      </rPr>
      <t>AUG</t>
    </r>
  </si>
  <si>
    <t>Value   (USD Mn.)</t>
  </si>
  <si>
    <r>
      <t xml:space="preserve"> 2023 </t>
    </r>
    <r>
      <rPr>
        <b/>
        <sz val="9"/>
        <rFont val="Arial"/>
        <family val="2"/>
      </rPr>
      <t>SEP</t>
    </r>
  </si>
  <si>
    <r>
      <t xml:space="preserve"> 2023 </t>
    </r>
    <r>
      <rPr>
        <b/>
        <sz val="9"/>
        <rFont val="Arial"/>
        <family val="2"/>
      </rPr>
      <t>OCT</t>
    </r>
  </si>
  <si>
    <r>
      <t xml:space="preserve"> 2023 </t>
    </r>
    <r>
      <rPr>
        <b/>
        <sz val="9"/>
        <rFont val="Arial"/>
        <family val="2"/>
      </rPr>
      <t>NOV</t>
    </r>
  </si>
  <si>
    <t>2023  Jan-Dec</t>
  </si>
  <si>
    <r>
      <t xml:space="preserve"> 2023 </t>
    </r>
    <r>
      <rPr>
        <b/>
        <sz val="9"/>
        <rFont val="Arial"/>
        <family val="2"/>
      </rPr>
      <t>DEC</t>
    </r>
  </si>
  <si>
    <r>
      <t xml:space="preserve"> 2021   </t>
    </r>
    <r>
      <rPr>
        <b/>
        <sz val="9"/>
        <rFont val="Arial"/>
        <family val="2"/>
      </rPr>
      <t>Jan-Dec</t>
    </r>
  </si>
  <si>
    <t xml:space="preserve"> 2022  Jan-Dec</t>
  </si>
  <si>
    <t>na</t>
  </si>
  <si>
    <r>
      <t xml:space="preserve">   2024   </t>
    </r>
    <r>
      <rPr>
        <b/>
        <sz val="9"/>
        <rFont val="Arial"/>
        <family val="2"/>
      </rPr>
      <t>JAN</t>
    </r>
  </si>
  <si>
    <t xml:space="preserve">  Change %  2024/2023</t>
  </si>
  <si>
    <t xml:space="preserve">  Change %  2024/2022</t>
  </si>
  <si>
    <r>
      <t xml:space="preserve">    2023   </t>
    </r>
    <r>
      <rPr>
        <b/>
        <sz val="9"/>
        <rFont val="Arial"/>
        <family val="2"/>
      </rPr>
      <t>JAN</t>
    </r>
  </si>
  <si>
    <r>
      <t xml:space="preserve">   2023   </t>
    </r>
    <r>
      <rPr>
        <b/>
        <sz val="9"/>
        <rFont val="Arial"/>
        <family val="2"/>
      </rPr>
      <t>FEB</t>
    </r>
  </si>
  <si>
    <r>
      <t xml:space="preserve">2024 </t>
    </r>
    <r>
      <rPr>
        <b/>
        <sz val="10"/>
        <rFont val="Times New Roman"/>
        <family val="1"/>
      </rPr>
      <t>JAN</t>
    </r>
  </si>
  <si>
    <t>2022    JAN</t>
  </si>
  <si>
    <t>2023   JAN</t>
  </si>
  <si>
    <t>2024   JAN</t>
  </si>
</sst>
</file>

<file path=xl/styles.xml><?xml version="1.0" encoding="utf-8"?>
<styleSheet xmlns="http://schemas.openxmlformats.org/spreadsheetml/2006/main">
  <numFmts count="6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#,##0.0000"/>
    <numFmt numFmtId="213" formatCode="#,##0.00000"/>
    <numFmt numFmtId="214" formatCode="#,##0.0000000"/>
    <numFmt numFmtId="215" formatCode="#,##0.00000000"/>
  </numFmts>
  <fonts count="114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0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96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100" fillId="0" borderId="11" xfId="59" applyNumberFormat="1" applyFont="1" applyBorder="1" applyAlignment="1">
      <alignment vertical="center"/>
    </xf>
    <xf numFmtId="173" fontId="101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2" fillId="0" borderId="11" xfId="0" applyFont="1" applyBorder="1" applyAlignment="1">
      <alignment horizontal="center"/>
    </xf>
    <xf numFmtId="173" fontId="102" fillId="0" borderId="11" xfId="0" applyNumberFormat="1" applyFont="1" applyBorder="1" applyAlignment="1">
      <alignment/>
    </xf>
    <xf numFmtId="173" fontId="102" fillId="0" borderId="11" xfId="56" applyNumberFormat="1" applyFont="1" applyBorder="1" applyAlignment="1">
      <alignment/>
    </xf>
    <xf numFmtId="173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4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3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2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2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2" fillId="0" borderId="0" xfId="61" applyNumberFormat="1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2" fillId="0" borderId="0" xfId="0" applyFont="1" applyFill="1" applyBorder="1" applyAlignment="1">
      <alignment/>
    </xf>
    <xf numFmtId="176" fontId="81" fillId="0" borderId="0" xfId="57" applyNumberFormat="1" applyFont="1" applyAlignment="1">
      <alignment/>
    </xf>
    <xf numFmtId="173" fontId="102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2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2" fillId="0" borderId="0" xfId="61" applyNumberFormat="1" applyFont="1" applyFill="1" applyAlignment="1">
      <alignment/>
    </xf>
    <xf numFmtId="176" fontId="102" fillId="0" borderId="11" xfId="61" applyNumberFormat="1" applyFont="1" applyBorder="1" applyAlignment="1">
      <alignment/>
    </xf>
    <xf numFmtId="173" fontId="102" fillId="0" borderId="11" xfId="61" applyNumberFormat="1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81" fillId="0" borderId="0" xfId="56" applyNumberFormat="1" applyAlignment="1">
      <alignment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81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5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5" fillId="0" borderId="17" xfId="56" applyNumberFormat="1" applyFont="1" applyFill="1" applyBorder="1" applyAlignment="1">
      <alignment horizontal="right" indent="2"/>
    </xf>
    <xf numFmtId="172" fontId="105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3" borderId="19" xfId="54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6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4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81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81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5" xfId="0" applyFill="1" applyBorder="1" applyAlignment="1">
      <alignment/>
    </xf>
    <xf numFmtId="0" fontId="28" fillId="35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7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2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2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8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9" fillId="0" borderId="28" xfId="0" applyFont="1" applyFill="1" applyBorder="1" applyAlignment="1">
      <alignment/>
    </xf>
    <xf numFmtId="176" fontId="109" fillId="0" borderId="37" xfId="56" applyNumberFormat="1" applyFont="1" applyBorder="1" applyAlignment="1">
      <alignment/>
    </xf>
    <xf numFmtId="43" fontId="109" fillId="0" borderId="37" xfId="0" applyNumberFormat="1" applyFont="1" applyBorder="1" applyAlignment="1">
      <alignment/>
    </xf>
    <xf numFmtId="43" fontId="109" fillId="0" borderId="38" xfId="0" applyNumberFormat="1" applyFont="1" applyBorder="1" applyAlignment="1">
      <alignment/>
    </xf>
    <xf numFmtId="0" fontId="109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9" fillId="0" borderId="41" xfId="0" applyFont="1" applyFill="1" applyBorder="1" applyAlignment="1">
      <alignment/>
    </xf>
    <xf numFmtId="176" fontId="109" fillId="0" borderId="38" xfId="56" applyNumberFormat="1" applyFont="1" applyBorder="1" applyAlignment="1">
      <alignment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8" fillId="0" borderId="42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0" fillId="0" borderId="0" xfId="54" applyNumberFormat="1" applyAlignment="1">
      <alignment/>
    </xf>
    <xf numFmtId="177" fontId="102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43" fontId="0" fillId="0" borderId="0" xfId="0" applyNumberFormat="1" applyFill="1" applyBorder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2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2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71" fontId="0" fillId="0" borderId="0" xfId="56" applyFont="1" applyAlignment="1">
      <alignment/>
    </xf>
    <xf numFmtId="173" fontId="10" fillId="0" borderId="11" xfId="56" applyNumberFormat="1" applyFont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8" fillId="0" borderId="0" xfId="56" applyNumberFormat="1" applyFont="1" applyFill="1" applyBorder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215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indent="2"/>
    </xf>
    <xf numFmtId="172" fontId="18" fillId="0" borderId="18" xfId="54" applyNumberFormat="1" applyFont="1" applyFill="1" applyBorder="1" applyAlignment="1">
      <alignment horizontal="right" vertical="center" indent="2"/>
    </xf>
    <xf numFmtId="37" fontId="10" fillId="0" borderId="0" xfId="54" applyNumberFormat="1" applyFont="1" applyFill="1" applyBorder="1" applyAlignment="1">
      <alignment/>
    </xf>
    <xf numFmtId="37" fontId="10" fillId="0" borderId="0" xfId="61" applyNumberFormat="1" applyFont="1" applyFill="1" applyBorder="1" applyAlignment="1">
      <alignment/>
    </xf>
    <xf numFmtId="3" fontId="102" fillId="0" borderId="0" xfId="0" applyNumberFormat="1" applyFont="1" applyFill="1" applyBorder="1" applyAlignment="1">
      <alignment horizontal="right" vertical="center" indent="1"/>
    </xf>
    <xf numFmtId="204" fontId="10" fillId="0" borderId="0" xfId="54" applyNumberFormat="1" applyFont="1" applyFill="1" applyBorder="1" applyAlignment="1">
      <alignment/>
    </xf>
    <xf numFmtId="0" fontId="4" fillId="2" borderId="11" xfId="88" applyFont="1" applyFill="1" applyBorder="1" applyAlignment="1">
      <alignment horizontal="center" vertical="center" wrapText="1"/>
      <protection/>
    </xf>
    <xf numFmtId="180" fontId="0" fillId="2" borderId="11" xfId="54" applyNumberFormat="1" applyFill="1" applyBorder="1" applyAlignment="1">
      <alignment/>
    </xf>
    <xf numFmtId="180" fontId="1" fillId="2" borderId="11" xfId="54" applyNumberFormat="1" applyFont="1" applyFill="1" applyBorder="1" applyAlignment="1">
      <alignment/>
    </xf>
    <xf numFmtId="180" fontId="3" fillId="2" borderId="11" xfId="67" applyNumberFormat="1" applyFont="1" applyFill="1" applyBorder="1" applyAlignment="1">
      <alignment/>
    </xf>
    <xf numFmtId="180" fontId="4" fillId="2" borderId="11" xfId="67" applyNumberFormat="1" applyFont="1" applyFill="1" applyBorder="1" applyAlignment="1">
      <alignment/>
    </xf>
    <xf numFmtId="173" fontId="3" fillId="2" borderId="11" xfId="61" applyNumberFormat="1" applyFont="1" applyFill="1" applyBorder="1" applyAlignment="1">
      <alignment horizontal="right" vertical="center"/>
    </xf>
    <xf numFmtId="172" fontId="0" fillId="2" borderId="11" xfId="54" applyNumberFormat="1" applyFill="1" applyBorder="1" applyAlignment="1">
      <alignment/>
    </xf>
    <xf numFmtId="172" fontId="1" fillId="2" borderId="11" xfId="54" applyNumberFormat="1" applyFont="1" applyFill="1" applyBorder="1" applyAlignment="1">
      <alignment/>
    </xf>
    <xf numFmtId="172" fontId="3" fillId="2" borderId="11" xfId="67" applyNumberFormat="1" applyFont="1" applyFill="1" applyBorder="1" applyAlignment="1">
      <alignment/>
    </xf>
    <xf numFmtId="172" fontId="4" fillId="2" borderId="11" xfId="67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3" fontId="110" fillId="0" borderId="15" xfId="61" applyNumberFormat="1" applyFont="1" applyFill="1" applyBorder="1" applyAlignment="1">
      <alignment horizontal="right" vertical="center" indent="1"/>
    </xf>
    <xf numFmtId="3" fontId="8" fillId="0" borderId="15" xfId="61" applyNumberFormat="1" applyFont="1" applyFill="1" applyBorder="1" applyAlignment="1">
      <alignment horizontal="right" vertical="center" indent="1"/>
    </xf>
    <xf numFmtId="172" fontId="8" fillId="0" borderId="15" xfId="54" applyNumberFormat="1" applyFont="1" applyFill="1" applyBorder="1" applyAlignment="1">
      <alignment horizontal="right" vertical="center" indent="1"/>
    </xf>
    <xf numFmtId="173" fontId="8" fillId="0" borderId="15" xfId="61" applyNumberFormat="1" applyFont="1" applyFill="1" applyBorder="1" applyAlignment="1">
      <alignment/>
    </xf>
    <xf numFmtId="172" fontId="8" fillId="0" borderId="15" xfId="61" applyNumberFormat="1" applyFont="1" applyFill="1" applyBorder="1" applyAlignment="1">
      <alignment/>
    </xf>
    <xf numFmtId="3" fontId="110" fillId="0" borderId="15" xfId="0" applyNumberFormat="1" applyFont="1" applyFill="1" applyBorder="1" applyAlignment="1">
      <alignment horizontal="right" vertical="center" indent="1"/>
    </xf>
    <xf numFmtId="176" fontId="8" fillId="0" borderId="15" xfId="61" applyNumberFormat="1" applyFont="1" applyFill="1" applyBorder="1" applyAlignment="1">
      <alignment/>
    </xf>
    <xf numFmtId="3" fontId="111" fillId="0" borderId="15" xfId="0" applyNumberFormat="1" applyFont="1" applyFill="1" applyBorder="1" applyAlignment="1">
      <alignment horizontal="right" indent="1"/>
    </xf>
    <xf numFmtId="171" fontId="8" fillId="33" borderId="15" xfId="61" applyFont="1" applyFill="1" applyBorder="1" applyAlignment="1">
      <alignment horizontal="center"/>
    </xf>
    <xf numFmtId="180" fontId="110" fillId="0" borderId="15" xfId="6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15" xfId="61" applyNumberFormat="1" applyFont="1" applyFill="1" applyBorder="1" applyAlignment="1">
      <alignment horizontal="right" indent="1"/>
    </xf>
    <xf numFmtId="171" fontId="8" fillId="0" borderId="15" xfId="61" applyFont="1" applyBorder="1" applyAlignment="1">
      <alignment horizontal="center"/>
    </xf>
    <xf numFmtId="0" fontId="13" fillId="0" borderId="0" xfId="0" applyFont="1" applyFill="1" applyAlignment="1">
      <alignment vertical="center"/>
    </xf>
    <xf numFmtId="173" fontId="8" fillId="0" borderId="15" xfId="61" applyNumberFormat="1" applyFont="1" applyFill="1" applyBorder="1" applyAlignment="1">
      <alignment vertical="center"/>
    </xf>
    <xf numFmtId="3" fontId="111" fillId="0" borderId="15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 wrapText="1"/>
    </xf>
    <xf numFmtId="3" fontId="111" fillId="0" borderId="15" xfId="61" applyNumberFormat="1" applyFont="1" applyFill="1" applyBorder="1" applyAlignment="1">
      <alignment horizontal="right" vertical="center" indent="1"/>
    </xf>
    <xf numFmtId="3" fontId="111" fillId="36" borderId="15" xfId="61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/>
    </xf>
    <xf numFmtId="180" fontId="8" fillId="34" borderId="15" xfId="61" applyNumberFormat="1" applyFont="1" applyFill="1" applyBorder="1" applyAlignment="1">
      <alignment horizontal="center" vertical="center"/>
    </xf>
    <xf numFmtId="180" fontId="110" fillId="34" borderId="15" xfId="61" applyNumberFormat="1" applyFont="1" applyFill="1" applyBorder="1" applyAlignment="1">
      <alignment horizontal="center" vertical="center"/>
    </xf>
    <xf numFmtId="3" fontId="8" fillId="0" borderId="15" xfId="54" applyNumberFormat="1" applyFont="1" applyFill="1" applyBorder="1" applyAlignment="1">
      <alignment horizontal="right" indent="1"/>
    </xf>
    <xf numFmtId="3" fontId="8" fillId="0" borderId="15" xfId="67" applyNumberFormat="1" applyFont="1" applyFill="1" applyBorder="1" applyAlignment="1">
      <alignment horizontal="right" indent="1"/>
    </xf>
    <xf numFmtId="176" fontId="8" fillId="0" borderId="15" xfId="61" applyNumberFormat="1" applyFont="1" applyFill="1" applyBorder="1" applyAlignment="1">
      <alignment horizontal="right" indent="1"/>
    </xf>
    <xf numFmtId="171" fontId="8" fillId="0" borderId="15" xfId="61" applyFont="1" applyFill="1" applyBorder="1" applyAlignment="1">
      <alignment horizontal="center"/>
    </xf>
    <xf numFmtId="205" fontId="111" fillId="0" borderId="15" xfId="61" applyNumberFormat="1" applyFont="1" applyFill="1" applyBorder="1" applyAlignment="1">
      <alignment vertical="center"/>
    </xf>
    <xf numFmtId="207" fontId="8" fillId="0" borderId="15" xfId="61" applyNumberFormat="1" applyFont="1" applyFill="1" applyBorder="1" applyAlignment="1">
      <alignment/>
    </xf>
    <xf numFmtId="3" fontId="13" fillId="0" borderId="15" xfId="54" applyNumberFormat="1" applyFont="1" applyFill="1" applyBorder="1" applyAlignment="1">
      <alignment horizontal="right" indent="1"/>
    </xf>
    <xf numFmtId="3" fontId="13" fillId="0" borderId="15" xfId="67" applyNumberFormat="1" applyFont="1" applyFill="1" applyBorder="1" applyAlignment="1">
      <alignment horizontal="right" indent="1"/>
    </xf>
    <xf numFmtId="204" fontId="13" fillId="0" borderId="15" xfId="54" applyNumberFormat="1" applyFont="1" applyFill="1" applyBorder="1" applyAlignment="1">
      <alignment/>
    </xf>
    <xf numFmtId="172" fontId="13" fillId="0" borderId="15" xfId="54" applyNumberFormat="1" applyFont="1" applyFill="1" applyBorder="1" applyAlignment="1">
      <alignment/>
    </xf>
    <xf numFmtId="3" fontId="112" fillId="0" borderId="15" xfId="0" applyNumberFormat="1" applyFont="1" applyFill="1" applyBorder="1" applyAlignment="1">
      <alignment horizontal="right" vertical="center" indent="1"/>
    </xf>
    <xf numFmtId="176" fontId="13" fillId="0" borderId="15" xfId="61" applyNumberFormat="1" applyFont="1" applyFill="1" applyBorder="1" applyAlignment="1">
      <alignment horizontal="right" indent="1"/>
    </xf>
    <xf numFmtId="205" fontId="113" fillId="0" borderId="15" xfId="61" applyNumberFormat="1" applyFont="1" applyFill="1" applyBorder="1" applyAlignment="1">
      <alignment vertical="center"/>
    </xf>
    <xf numFmtId="207" fontId="13" fillId="0" borderId="15" xfId="61" applyNumberFormat="1" applyFont="1" applyFill="1" applyBorder="1" applyAlignment="1">
      <alignment/>
    </xf>
    <xf numFmtId="180" fontId="112" fillId="0" borderId="15" xfId="61" applyNumberFormat="1" applyFont="1" applyFill="1" applyBorder="1" applyAlignment="1">
      <alignment horizontal="center" vertical="center"/>
    </xf>
    <xf numFmtId="172" fontId="13" fillId="0" borderId="15" xfId="54" applyNumberFormat="1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center" vertical="center" wrapText="1"/>
    </xf>
    <xf numFmtId="3" fontId="13" fillId="0" borderId="12" xfId="54" applyNumberFormat="1" applyFont="1" applyFill="1" applyBorder="1" applyAlignment="1">
      <alignment horizontal="right" indent="1"/>
    </xf>
    <xf numFmtId="3" fontId="13" fillId="0" borderId="12" xfId="67" applyNumberFormat="1" applyFont="1" applyFill="1" applyBorder="1" applyAlignment="1">
      <alignment horizontal="right" indent="1"/>
    </xf>
    <xf numFmtId="172" fontId="13" fillId="0" borderId="12" xfId="54" applyNumberFormat="1" applyFont="1" applyFill="1" applyBorder="1" applyAlignment="1">
      <alignment horizontal="right" vertical="center" indent="1"/>
    </xf>
    <xf numFmtId="204" fontId="13" fillId="0" borderId="12" xfId="54" applyNumberFormat="1" applyFont="1" applyFill="1" applyBorder="1" applyAlignment="1">
      <alignment/>
    </xf>
    <xf numFmtId="172" fontId="13" fillId="0" borderId="12" xfId="54" applyNumberFormat="1" applyFont="1" applyFill="1" applyBorder="1" applyAlignment="1">
      <alignment/>
    </xf>
    <xf numFmtId="205" fontId="113" fillId="0" borderId="12" xfId="61" applyNumberFormat="1" applyFont="1" applyFill="1" applyBorder="1" applyAlignment="1">
      <alignment vertical="center"/>
    </xf>
    <xf numFmtId="207" fontId="13" fillId="0" borderId="12" xfId="61" applyNumberFormat="1" applyFont="1" applyFill="1" applyBorder="1" applyAlignment="1">
      <alignment/>
    </xf>
    <xf numFmtId="180" fontId="112" fillId="0" borderId="12" xfId="6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 wrapText="1"/>
    </xf>
    <xf numFmtId="0" fontId="9" fillId="0" borderId="45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6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173" fontId="9" fillId="0" borderId="0" xfId="61" applyNumberFormat="1" applyFont="1" applyFill="1" applyBorder="1" applyAlignment="1">
      <alignment horizontal="right" vertical="center"/>
    </xf>
    <xf numFmtId="173" fontId="9" fillId="0" borderId="0" xfId="56" applyNumberFormat="1" applyFont="1" applyBorder="1" applyAlignment="1">
      <alignment/>
    </xf>
    <xf numFmtId="176" fontId="9" fillId="0" borderId="0" xfId="61" applyNumberFormat="1" applyFont="1" applyFill="1" applyBorder="1" applyAlignment="1">
      <alignment vertical="center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2"/>
          <c:w val="0.8505"/>
          <c:h val="0.8097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T10'!$B$23:$B$34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</c:strRef>
          </c:cat>
          <c:val>
            <c:numRef>
              <c:f>'2022 T10'!$B$36:$B$47</c:f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T10'!$B$49:$B$60</c:f>
              <c:numCache/>
            </c:numRef>
          </c:val>
          <c:smooth val="0"/>
        </c:ser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T10'!$B$62:$B$73</c:f>
              <c:numCache/>
            </c:numRef>
          </c:val>
          <c:smooth val="0"/>
        </c:ser>
        <c:marker val="1"/>
        <c:axId val="2446649"/>
        <c:axId val="22019842"/>
      </c:lineChart>
      <c:scatterChart>
        <c:scatterStyle val="lineMarker"/>
        <c:varyColors val="0"/>
        <c:ser>
          <c:idx val="0"/>
          <c:order val="4"/>
          <c:tx>
            <c:v>2024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'2022 T10'!$B$75:$B$75</c:f>
              <c:numCache/>
            </c:numRef>
          </c:yVal>
          <c:smooth val="0"/>
        </c:ser>
        <c:axId val="2446649"/>
        <c:axId val="22019842"/>
      </c:scatterChart>
      <c:catAx>
        <c:axId val="2446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6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25"/>
          <c:y val="0.87275"/>
          <c:w val="0.58525"/>
          <c:h val="0.1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11625"/>
          <c:w val="0.84825"/>
          <c:h val="0.8157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T10'!$E$23:$E$34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</c:strRef>
          </c:cat>
          <c:val>
            <c:numRef>
              <c:f>'2022 T10'!$E$36:$E$47</c:f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T10'!$E$49:$E$60</c:f>
              <c:numCache/>
            </c:numRef>
          </c:val>
          <c:smooth val="0"/>
        </c:ser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T10'!$E$62:$E$73</c:f>
              <c:numCache/>
            </c:numRef>
          </c:val>
          <c:smooth val="0"/>
        </c:ser>
        <c:marker val="1"/>
        <c:axId val="63960851"/>
        <c:axId val="38776748"/>
      </c:lineChart>
      <c:scatterChart>
        <c:scatterStyle val="lineMarker"/>
        <c:varyColors val="0"/>
        <c:ser>
          <c:idx val="0"/>
          <c:order val="4"/>
          <c:tx>
            <c:v>2024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'2022 T10'!$E$75:$E$75</c:f>
              <c:numCache/>
            </c:numRef>
          </c:yVal>
          <c:smooth val="0"/>
        </c:ser>
        <c:axId val="63960851"/>
        <c:axId val="38776748"/>
      </c:scatter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776748"/>
        <c:crosses val="autoZero"/>
        <c:auto val="1"/>
        <c:lblOffset val="100"/>
        <c:tickLblSkip val="1"/>
        <c:noMultiLvlLbl val="0"/>
      </c:catAx>
      <c:valAx>
        <c:axId val="38776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60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"/>
          <c:y val="0.88675"/>
          <c:w val="0.6297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10</xdr:col>
      <xdr:colOff>485775</xdr:colOff>
      <xdr:row>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9150" y="0"/>
          <a:ext cx="5762625" cy="1162050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JANUARY 2024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476250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76825"/>
          <a:ext cx="6572250" cy="25431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38100</xdr:rowOff>
    </xdr:from>
    <xdr:to>
      <xdr:col>4</xdr:col>
      <xdr:colOff>19050</xdr:colOff>
      <xdr:row>93</xdr:row>
      <xdr:rowOff>152400</xdr:rowOff>
    </xdr:to>
    <xdr:graphicFrame>
      <xdr:nvGraphicFramePr>
        <xdr:cNvPr id="1" name="Chart 1"/>
        <xdr:cNvGraphicFramePr/>
      </xdr:nvGraphicFramePr>
      <xdr:xfrm>
        <a:off x="0" y="9105900"/>
        <a:ext cx="4105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77</xdr:row>
      <xdr:rowOff>47625</xdr:rowOff>
    </xdr:from>
    <xdr:to>
      <xdr:col>7</xdr:col>
      <xdr:colOff>1190625</xdr:colOff>
      <xdr:row>93</xdr:row>
      <xdr:rowOff>152400</xdr:rowOff>
    </xdr:to>
    <xdr:graphicFrame>
      <xdr:nvGraphicFramePr>
        <xdr:cNvPr id="2" name="Chart 2"/>
        <xdr:cNvGraphicFramePr/>
      </xdr:nvGraphicFramePr>
      <xdr:xfrm>
        <a:off x="4105275" y="9115425"/>
        <a:ext cx="4124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zoomScalePageLayoutView="0" workbookViewId="0" topLeftCell="A1">
      <selection activeCell="N8" sqref="N8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>
      <c r="A2" s="227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27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27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27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27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27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28"/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9" spans="1:11" ht="12.75">
      <c r="A9" s="228"/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1:11" ht="26.25">
      <c r="A10" s="228"/>
      <c r="B10" s="221" t="s">
        <v>93</v>
      </c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ht="24" customHeight="1">
      <c r="A11" s="228"/>
      <c r="B11" s="222" t="s">
        <v>100</v>
      </c>
      <c r="C11" s="220"/>
      <c r="D11" s="220"/>
      <c r="E11" s="220"/>
      <c r="F11" s="220"/>
      <c r="G11" s="220"/>
      <c r="H11" s="220"/>
      <c r="I11" s="220"/>
      <c r="J11" s="220"/>
      <c r="K11" s="220"/>
    </row>
    <row r="12" spans="1:11" ht="24" customHeight="1">
      <c r="A12" s="228"/>
      <c r="B12" s="222" t="s">
        <v>94</v>
      </c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24" customHeight="1">
      <c r="A13" s="228"/>
      <c r="B13" s="222" t="s">
        <v>95</v>
      </c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11" ht="24" customHeight="1">
      <c r="A14" s="228"/>
      <c r="B14" s="222" t="s">
        <v>96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1" ht="24" customHeight="1">
      <c r="A15" s="228"/>
      <c r="B15" s="222" t="s">
        <v>97</v>
      </c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24" customHeight="1">
      <c r="A16" s="228"/>
      <c r="B16" s="222" t="s">
        <v>98</v>
      </c>
      <c r="C16" s="220"/>
      <c r="D16" s="220"/>
      <c r="E16" s="220"/>
      <c r="F16" s="220"/>
      <c r="G16" s="220"/>
      <c r="H16" s="220"/>
      <c r="I16" s="220"/>
      <c r="J16" s="220"/>
      <c r="K16" s="220"/>
    </row>
    <row r="17" spans="1:11" ht="24" customHeight="1">
      <c r="A17" s="228"/>
      <c r="B17" s="222" t="s">
        <v>99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s="224" customFormat="1" ht="24" customHeight="1">
      <c r="A18" s="229"/>
      <c r="B18" s="234" t="s">
        <v>101</v>
      </c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s="224" customFormat="1" ht="24" customHeight="1">
      <c r="A19" s="229"/>
      <c r="B19" s="234" t="s">
        <v>102</v>
      </c>
      <c r="C19" s="223"/>
      <c r="D19" s="223"/>
      <c r="E19" s="223"/>
      <c r="F19" s="223"/>
      <c r="G19" s="223"/>
      <c r="H19" s="223"/>
      <c r="I19" s="223"/>
      <c r="J19" s="223"/>
      <c r="K19" s="223"/>
    </row>
    <row r="20" spans="1:11" s="224" customFormat="1" ht="24" customHeight="1">
      <c r="A20" s="229"/>
      <c r="B20" s="235" t="s">
        <v>82</v>
      </c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ht="15.75">
      <c r="A21" s="228"/>
      <c r="B21" s="222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12.75">
      <c r="A22" s="227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27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27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27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2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27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27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27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27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27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27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27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27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27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27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1"/>
  <sheetViews>
    <sheetView zoomScale="130" zoomScaleNormal="130" zoomScalePageLayoutView="0" workbookViewId="0" topLeftCell="A1">
      <selection activeCell="E27" sqref="E27"/>
    </sheetView>
  </sheetViews>
  <sheetFormatPr defaultColWidth="8.8515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88" customWidth="1"/>
    <col min="14" max="14" width="7.8515625" style="88" bestFit="1" customWidth="1"/>
    <col min="15" max="15" width="5.00390625" style="80" bestFit="1" customWidth="1"/>
    <col min="16" max="16" width="8.421875" style="88" bestFit="1" customWidth="1"/>
    <col min="17" max="17" width="6.57421875" style="88" hidden="1" customWidth="1"/>
    <col min="18" max="19" width="8.8515625" style="88" hidden="1" customWidth="1"/>
    <col min="20" max="20" width="4.421875" style="88" customWidth="1"/>
    <col min="21" max="21" width="10.28125" style="88" bestFit="1" customWidth="1"/>
    <col min="22" max="22" width="7.28125" style="88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407" t="s">
        <v>64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34.5">
      <c r="A3" s="409" t="s">
        <v>49</v>
      </c>
      <c r="B3" s="409" t="s">
        <v>50</v>
      </c>
      <c r="C3" s="409"/>
      <c r="D3" s="409"/>
      <c r="E3" s="409" t="s">
        <v>51</v>
      </c>
      <c r="F3" s="409"/>
      <c r="G3" s="409"/>
      <c r="H3" s="408" t="s">
        <v>52</v>
      </c>
      <c r="I3" s="408"/>
      <c r="J3" s="408" t="s">
        <v>53</v>
      </c>
      <c r="K3" s="408"/>
      <c r="L3" s="87" t="s">
        <v>92</v>
      </c>
      <c r="M3" s="408" t="s">
        <v>55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31.5">
      <c r="A4" s="409"/>
      <c r="B4" s="87" t="s">
        <v>3</v>
      </c>
      <c r="C4" s="87" t="s">
        <v>56</v>
      </c>
      <c r="D4" s="87" t="s">
        <v>62</v>
      </c>
      <c r="E4" s="87" t="s">
        <v>3</v>
      </c>
      <c r="F4" s="87" t="s">
        <v>56</v>
      </c>
      <c r="G4" s="87" t="s">
        <v>63</v>
      </c>
      <c r="H4" s="87" t="s">
        <v>57</v>
      </c>
      <c r="I4" s="87" t="s">
        <v>58</v>
      </c>
      <c r="J4" s="87" t="s">
        <v>57</v>
      </c>
      <c r="K4" s="87" t="s">
        <v>58</v>
      </c>
      <c r="L4" s="87" t="s">
        <v>59</v>
      </c>
      <c r="M4" s="408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s="370" customFormat="1" ht="15" customHeight="1">
      <c r="A5" s="358">
        <v>2000</v>
      </c>
      <c r="B5" s="359">
        <v>18554</v>
      </c>
      <c r="C5" s="360">
        <v>10328</v>
      </c>
      <c r="D5" s="361">
        <f>+C5/L5</f>
        <v>136.29426434902487</v>
      </c>
      <c r="E5" s="362">
        <v>77339</v>
      </c>
      <c r="F5" s="362">
        <v>5132</v>
      </c>
      <c r="G5" s="363">
        <f>+F5/L5</f>
        <v>67.72484165755186</v>
      </c>
      <c r="H5" s="364">
        <f>+C5-F5</f>
        <v>5196</v>
      </c>
      <c r="I5" s="365">
        <f>+H5/L5</f>
        <v>68.56942269147301</v>
      </c>
      <c r="J5" s="366"/>
      <c r="K5" s="366"/>
      <c r="L5" s="367">
        <v>75.77721666666666</v>
      </c>
      <c r="M5" s="368">
        <v>2.5670566653989844</v>
      </c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369"/>
      <c r="EI5" s="369"/>
      <c r="EJ5" s="369"/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69"/>
      <c r="EW5" s="369"/>
      <c r="EX5" s="369"/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369"/>
      <c r="FK5" s="369"/>
      <c r="FL5" s="369"/>
      <c r="FM5" s="369"/>
      <c r="FN5" s="369"/>
      <c r="FO5" s="369"/>
      <c r="FP5" s="369"/>
      <c r="FQ5" s="369"/>
      <c r="FR5" s="369"/>
      <c r="FS5" s="369"/>
      <c r="FT5" s="369"/>
      <c r="FU5" s="369"/>
      <c r="FV5" s="369"/>
      <c r="FW5" s="369"/>
      <c r="FX5" s="369"/>
      <c r="FY5" s="369"/>
      <c r="FZ5" s="369"/>
      <c r="GA5" s="369"/>
      <c r="GB5" s="369"/>
      <c r="GC5" s="369"/>
      <c r="GD5" s="369"/>
      <c r="GE5" s="369"/>
      <c r="GF5" s="369"/>
      <c r="GG5" s="369"/>
      <c r="GH5" s="369"/>
      <c r="GI5" s="369"/>
      <c r="GJ5" s="369"/>
      <c r="GK5" s="369"/>
      <c r="GL5" s="369"/>
      <c r="GM5" s="369"/>
      <c r="GN5" s="369"/>
      <c r="GO5" s="369"/>
      <c r="GP5" s="369"/>
      <c r="GQ5" s="369"/>
      <c r="GR5" s="369"/>
      <c r="GS5" s="369"/>
      <c r="GT5" s="369"/>
      <c r="GU5" s="369"/>
      <c r="GV5" s="369"/>
      <c r="GW5" s="369"/>
      <c r="GX5" s="369"/>
      <c r="GY5" s="369"/>
      <c r="GZ5" s="369"/>
      <c r="HA5" s="369"/>
      <c r="HB5" s="369"/>
      <c r="HC5" s="369"/>
      <c r="HD5" s="369"/>
      <c r="HE5" s="369"/>
      <c r="HF5" s="369"/>
      <c r="HG5" s="369"/>
      <c r="HH5" s="369"/>
      <c r="HI5" s="369"/>
      <c r="HJ5" s="369"/>
      <c r="HK5" s="369"/>
      <c r="HL5" s="369"/>
      <c r="HM5" s="369"/>
      <c r="HN5" s="369"/>
      <c r="HO5" s="369"/>
      <c r="HP5" s="369"/>
      <c r="HQ5" s="369"/>
      <c r="HR5" s="369"/>
      <c r="HS5" s="369"/>
      <c r="HT5" s="369"/>
      <c r="HU5" s="369"/>
      <c r="HV5" s="369"/>
      <c r="HW5" s="369"/>
      <c r="HX5" s="369"/>
      <c r="HY5" s="369"/>
      <c r="HZ5" s="369"/>
      <c r="IA5" s="369"/>
      <c r="IB5" s="369"/>
      <c r="IC5" s="369"/>
      <c r="ID5" s="369"/>
      <c r="IE5" s="369"/>
      <c r="IF5" s="369"/>
      <c r="IG5" s="369"/>
      <c r="IH5" s="369"/>
      <c r="II5" s="369"/>
      <c r="IJ5" s="369"/>
      <c r="IK5" s="369"/>
      <c r="IL5" s="369"/>
      <c r="IM5" s="369"/>
      <c r="IN5" s="369"/>
      <c r="IO5" s="369"/>
      <c r="IP5" s="369"/>
      <c r="IQ5" s="369"/>
      <c r="IR5" s="369"/>
      <c r="IS5" s="369"/>
      <c r="IT5" s="369"/>
      <c r="IU5" s="369"/>
      <c r="IV5" s="369"/>
    </row>
    <row r="6" spans="1:256" s="370" customFormat="1" ht="15" customHeight="1">
      <c r="A6" s="358">
        <v>2005</v>
      </c>
      <c r="B6" s="371">
        <v>15985</v>
      </c>
      <c r="C6" s="360">
        <v>10695</v>
      </c>
      <c r="D6" s="361">
        <f aca="true" t="shared" si="0" ref="D6:D20">+C6/L6</f>
        <v>106.41896934297854</v>
      </c>
      <c r="E6" s="362">
        <v>76584</v>
      </c>
      <c r="F6" s="362">
        <v>7099</v>
      </c>
      <c r="G6" s="363">
        <f aca="true" t="shared" si="1" ref="G6:G21">+F6/L6</f>
        <v>70.63751878128141</v>
      </c>
      <c r="H6" s="364">
        <f aca="true" t="shared" si="2" ref="H6:H18">+C6-F6</f>
        <v>3596</v>
      </c>
      <c r="I6" s="365">
        <f aca="true" t="shared" si="3" ref="I6:I18">+H6/L6</f>
        <v>35.781450561697135</v>
      </c>
      <c r="J6" s="366"/>
      <c r="K6" s="366"/>
      <c r="L6" s="367">
        <v>100.499</v>
      </c>
      <c r="M6" s="368">
        <v>1.7264583076269941</v>
      </c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N6" s="369"/>
      <c r="EO6" s="369"/>
      <c r="EP6" s="369"/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69"/>
      <c r="FL6" s="369"/>
      <c r="FM6" s="369"/>
      <c r="FN6" s="369"/>
      <c r="FO6" s="369"/>
      <c r="FP6" s="369"/>
      <c r="FQ6" s="369"/>
      <c r="FR6" s="369"/>
      <c r="FS6" s="369"/>
      <c r="FT6" s="369"/>
      <c r="FU6" s="369"/>
      <c r="FV6" s="369"/>
      <c r="FW6" s="369"/>
      <c r="FX6" s="369"/>
      <c r="FY6" s="369"/>
      <c r="FZ6" s="369"/>
      <c r="GA6" s="369"/>
      <c r="GB6" s="369"/>
      <c r="GC6" s="369"/>
      <c r="GD6" s="369"/>
      <c r="GE6" s="369"/>
      <c r="GF6" s="369"/>
      <c r="GG6" s="369"/>
      <c r="GH6" s="369"/>
      <c r="GI6" s="369"/>
      <c r="GJ6" s="369"/>
      <c r="GK6" s="369"/>
      <c r="GL6" s="369"/>
      <c r="GM6" s="369"/>
      <c r="GN6" s="369"/>
      <c r="GO6" s="369"/>
      <c r="GP6" s="369"/>
      <c r="GQ6" s="369"/>
      <c r="GR6" s="369"/>
      <c r="GS6" s="369"/>
      <c r="GT6" s="369"/>
      <c r="GU6" s="369"/>
      <c r="GV6" s="369"/>
      <c r="GW6" s="369"/>
      <c r="GX6" s="369"/>
      <c r="GY6" s="369"/>
      <c r="GZ6" s="369"/>
      <c r="HA6" s="369"/>
      <c r="HB6" s="369"/>
      <c r="HC6" s="369"/>
      <c r="HD6" s="369"/>
      <c r="HE6" s="369"/>
      <c r="HF6" s="369"/>
      <c r="HG6" s="369"/>
      <c r="HH6" s="369"/>
      <c r="HI6" s="369"/>
      <c r="HJ6" s="369"/>
      <c r="HK6" s="369"/>
      <c r="HL6" s="369"/>
      <c r="HM6" s="369"/>
      <c r="HN6" s="369"/>
      <c r="HO6" s="369"/>
      <c r="HP6" s="369"/>
      <c r="HQ6" s="369"/>
      <c r="HR6" s="369"/>
      <c r="HS6" s="369"/>
      <c r="HT6" s="369"/>
      <c r="HU6" s="369"/>
      <c r="HV6" s="369"/>
      <c r="HW6" s="369"/>
      <c r="HX6" s="369"/>
      <c r="HY6" s="369"/>
      <c r="HZ6" s="369"/>
      <c r="IA6" s="369"/>
      <c r="IB6" s="369"/>
      <c r="IC6" s="369"/>
      <c r="ID6" s="369"/>
      <c r="IE6" s="369"/>
      <c r="IF6" s="369"/>
      <c r="IG6" s="369"/>
      <c r="IH6" s="369"/>
      <c r="II6" s="369"/>
      <c r="IJ6" s="369"/>
      <c r="IK6" s="369"/>
      <c r="IL6" s="369"/>
      <c r="IM6" s="369"/>
      <c r="IN6" s="369"/>
      <c r="IO6" s="369"/>
      <c r="IP6" s="369"/>
      <c r="IQ6" s="369"/>
      <c r="IR6" s="369"/>
      <c r="IS6" s="369"/>
      <c r="IT6" s="369"/>
      <c r="IU6" s="369"/>
      <c r="IV6" s="369"/>
    </row>
    <row r="7" spans="1:256" s="370" customFormat="1" ht="15" customHeight="1" hidden="1">
      <c r="A7" s="358">
        <v>2006</v>
      </c>
      <c r="B7" s="371">
        <v>18647</v>
      </c>
      <c r="C7" s="360">
        <v>14440</v>
      </c>
      <c r="D7" s="361">
        <f t="shared" si="0"/>
        <v>138.8964704281094</v>
      </c>
      <c r="E7" s="362">
        <v>77382</v>
      </c>
      <c r="F7" s="362">
        <v>9681</v>
      </c>
      <c r="G7" s="363">
        <f t="shared" si="1"/>
        <v>93.12027217552127</v>
      </c>
      <c r="H7" s="364">
        <f t="shared" si="2"/>
        <v>4759</v>
      </c>
      <c r="I7" s="365">
        <f t="shared" si="3"/>
        <v>45.77619825258813</v>
      </c>
      <c r="J7" s="366"/>
      <c r="K7" s="366"/>
      <c r="L7" s="372">
        <v>103.962325</v>
      </c>
      <c r="M7" s="368">
        <v>2.0528349346207326</v>
      </c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3"/>
      <c r="IR7" s="373"/>
      <c r="IS7" s="373"/>
      <c r="IT7" s="373"/>
      <c r="IU7" s="373"/>
      <c r="IV7" s="373"/>
    </row>
    <row r="8" spans="1:13" s="370" customFormat="1" ht="15" customHeight="1" hidden="1">
      <c r="A8" s="358">
        <v>2007</v>
      </c>
      <c r="B8" s="371">
        <v>21422</v>
      </c>
      <c r="C8" s="360">
        <v>19123</v>
      </c>
      <c r="D8" s="361">
        <f t="shared" si="0"/>
        <v>172.8660895725309</v>
      </c>
      <c r="E8" s="362">
        <v>86156</v>
      </c>
      <c r="F8" s="362">
        <v>11961</v>
      </c>
      <c r="G8" s="363">
        <f t="shared" si="1"/>
        <v>108.12379320070293</v>
      </c>
      <c r="H8" s="364">
        <f t="shared" si="2"/>
        <v>7162</v>
      </c>
      <c r="I8" s="365">
        <f t="shared" si="3"/>
        <v>64.74229637182798</v>
      </c>
      <c r="J8" s="366"/>
      <c r="K8" s="366"/>
      <c r="L8" s="372">
        <v>110.6232</v>
      </c>
      <c r="M8" s="368">
        <v>2.2533388905388807</v>
      </c>
    </row>
    <row r="9" spans="1:13" s="370" customFormat="1" ht="15" customHeight="1" hidden="1">
      <c r="A9" s="358">
        <v>2008</v>
      </c>
      <c r="B9" s="371">
        <v>20594</v>
      </c>
      <c r="C9" s="360">
        <v>19077</v>
      </c>
      <c r="D9" s="361">
        <f t="shared" si="0"/>
        <v>176.09468023666366</v>
      </c>
      <c r="E9" s="374">
        <v>76266</v>
      </c>
      <c r="F9" s="362">
        <v>12521</v>
      </c>
      <c r="G9" s="363">
        <f t="shared" si="1"/>
        <v>115.57799922646463</v>
      </c>
      <c r="H9" s="364">
        <f t="shared" si="2"/>
        <v>6556</v>
      </c>
      <c r="I9" s="365">
        <f t="shared" si="3"/>
        <v>60.51668101019903</v>
      </c>
      <c r="J9" s="366"/>
      <c r="K9" s="366"/>
      <c r="L9" s="367">
        <v>108.33376666666668</v>
      </c>
      <c r="M9" s="368">
        <v>2.1577161301232763</v>
      </c>
    </row>
    <row r="10" spans="1:13" s="370" customFormat="1" ht="15" customHeight="1" hidden="1">
      <c r="A10" s="358">
        <v>2009</v>
      </c>
      <c r="B10" s="371">
        <v>18714</v>
      </c>
      <c r="C10" s="360">
        <v>21015</v>
      </c>
      <c r="D10" s="361">
        <f t="shared" si="0"/>
        <v>182.82689926188127</v>
      </c>
      <c r="E10" s="374">
        <v>75411</v>
      </c>
      <c r="F10" s="362">
        <v>13939</v>
      </c>
      <c r="G10" s="363">
        <f t="shared" si="1"/>
        <v>121.2669116731555</v>
      </c>
      <c r="H10" s="364">
        <f t="shared" si="2"/>
        <v>7076</v>
      </c>
      <c r="I10" s="365">
        <f t="shared" si="3"/>
        <v>61.559987588725754</v>
      </c>
      <c r="J10" s="366"/>
      <c r="K10" s="366"/>
      <c r="L10" s="367">
        <v>114.94479250505755</v>
      </c>
      <c r="M10" s="368">
        <v>2.568542191235062</v>
      </c>
    </row>
    <row r="11" spans="1:13" s="370" customFormat="1" ht="15" customHeight="1">
      <c r="A11" s="358">
        <v>2010</v>
      </c>
      <c r="B11" s="360">
        <v>18325</v>
      </c>
      <c r="C11" s="360">
        <v>19834</v>
      </c>
      <c r="D11" s="361">
        <f t="shared" si="0"/>
        <v>175.42169065507983</v>
      </c>
      <c r="E11" s="362">
        <v>80013.04200000002</v>
      </c>
      <c r="F11" s="362">
        <v>14162</v>
      </c>
      <c r="G11" s="363">
        <f t="shared" si="1"/>
        <v>125.25572164249473</v>
      </c>
      <c r="H11" s="364">
        <f t="shared" si="2"/>
        <v>5672</v>
      </c>
      <c r="I11" s="365">
        <f t="shared" si="3"/>
        <v>50.165969012585094</v>
      </c>
      <c r="J11" s="375"/>
      <c r="K11" s="375"/>
      <c r="L11" s="367">
        <v>113.06469528331188</v>
      </c>
      <c r="M11" s="368">
        <v>2.1151295431946484</v>
      </c>
    </row>
    <row r="12" spans="1:13" s="370" customFormat="1" ht="15" customHeight="1" hidden="1">
      <c r="A12" s="376">
        <v>2011</v>
      </c>
      <c r="B12" s="360">
        <v>18462</v>
      </c>
      <c r="C12" s="360">
        <v>21876</v>
      </c>
      <c r="D12" s="361">
        <f t="shared" si="0"/>
        <v>197.85609771619767</v>
      </c>
      <c r="E12" s="362">
        <v>81957</v>
      </c>
      <c r="F12" s="362">
        <v>16240</v>
      </c>
      <c r="G12" s="363">
        <f t="shared" si="1"/>
        <v>146.8816523546832</v>
      </c>
      <c r="H12" s="364">
        <f t="shared" si="2"/>
        <v>5636</v>
      </c>
      <c r="I12" s="365">
        <f t="shared" si="3"/>
        <v>50.97444536151445</v>
      </c>
      <c r="J12" s="377"/>
      <c r="K12" s="377"/>
      <c r="L12" s="367">
        <v>110.56520497729953</v>
      </c>
      <c r="M12" s="368">
        <v>1.9750619502222746</v>
      </c>
    </row>
    <row r="13" spans="1:13" s="370" customFormat="1" ht="15" customHeight="1" hidden="1">
      <c r="A13" s="376">
        <v>2012</v>
      </c>
      <c r="B13" s="371">
        <v>18631</v>
      </c>
      <c r="C13" s="360">
        <v>26363</v>
      </c>
      <c r="D13" s="361">
        <f t="shared" si="0"/>
        <v>206.60115330427467</v>
      </c>
      <c r="E13" s="362">
        <v>71413</v>
      </c>
      <c r="F13" s="362">
        <v>17401</v>
      </c>
      <c r="G13" s="363">
        <f t="shared" si="1"/>
        <v>136.36788941500146</v>
      </c>
      <c r="H13" s="364">
        <f t="shared" si="2"/>
        <v>8962</v>
      </c>
      <c r="I13" s="365">
        <f t="shared" si="3"/>
        <v>70.2332638892732</v>
      </c>
      <c r="J13" s="377"/>
      <c r="K13" s="377"/>
      <c r="L13" s="367">
        <v>127.60335350680997</v>
      </c>
      <c r="M13" s="368">
        <v>2.250430776869142</v>
      </c>
    </row>
    <row r="14" spans="1:13" s="370" customFormat="1" ht="15" customHeight="1" hidden="1">
      <c r="A14" s="376">
        <v>2013</v>
      </c>
      <c r="B14" s="371">
        <v>23910</v>
      </c>
      <c r="C14" s="360">
        <v>31792</v>
      </c>
      <c r="D14" s="361">
        <f t="shared" si="0"/>
        <v>246.2398305526281</v>
      </c>
      <c r="E14" s="362">
        <v>78401</v>
      </c>
      <c r="F14" s="362">
        <v>21119</v>
      </c>
      <c r="G14" s="363">
        <f t="shared" si="1"/>
        <v>163.57382301965754</v>
      </c>
      <c r="H14" s="364">
        <f t="shared" si="2"/>
        <v>10673</v>
      </c>
      <c r="I14" s="365">
        <f t="shared" si="3"/>
        <v>82.66600753297055</v>
      </c>
      <c r="J14" s="377">
        <v>10672.066353999999</v>
      </c>
      <c r="K14" s="377">
        <v>82.50709425813034</v>
      </c>
      <c r="L14" s="367">
        <v>129.10990041152255</v>
      </c>
      <c r="M14" s="368">
        <v>2.4600385340483153</v>
      </c>
    </row>
    <row r="15" spans="1:13" s="370" customFormat="1" ht="15" customHeight="1">
      <c r="A15" s="376">
        <v>2014</v>
      </c>
      <c r="B15" s="371">
        <v>26320</v>
      </c>
      <c r="C15" s="360">
        <v>34797</v>
      </c>
      <c r="D15" s="361">
        <f t="shared" si="0"/>
        <v>266.5199385090278</v>
      </c>
      <c r="E15" s="362">
        <v>78712</v>
      </c>
      <c r="F15" s="362">
        <v>18860</v>
      </c>
      <c r="G15" s="363">
        <f t="shared" si="1"/>
        <v>144.4540058131524</v>
      </c>
      <c r="H15" s="364">
        <f t="shared" si="2"/>
        <v>15937</v>
      </c>
      <c r="I15" s="365">
        <f t="shared" si="3"/>
        <v>122.06593269587539</v>
      </c>
      <c r="J15" s="377">
        <v>26608.586853</v>
      </c>
      <c r="K15" s="377">
        <v>204.54777714091756</v>
      </c>
      <c r="L15" s="367">
        <v>130.56058842975204</v>
      </c>
      <c r="M15" s="368">
        <v>2.413066763286627</v>
      </c>
    </row>
    <row r="16" spans="1:13" s="370" customFormat="1" ht="15" customHeight="1">
      <c r="A16" s="376">
        <v>2015</v>
      </c>
      <c r="B16" s="371">
        <v>17461</v>
      </c>
      <c r="C16" s="360">
        <v>24716</v>
      </c>
      <c r="D16" s="361">
        <f t="shared" si="0"/>
        <v>181.81846436721602</v>
      </c>
      <c r="E16" s="362">
        <v>120046</v>
      </c>
      <c r="F16" s="362">
        <v>30729</v>
      </c>
      <c r="G16" s="363">
        <f t="shared" si="1"/>
        <v>226.05193362761696</v>
      </c>
      <c r="H16" s="364">
        <f>+C16-F16</f>
        <v>-6013</v>
      </c>
      <c r="I16" s="365">
        <f t="shared" si="3"/>
        <v>-44.23346926040095</v>
      </c>
      <c r="J16" s="377">
        <v>21631.576354899997</v>
      </c>
      <c r="K16" s="377">
        <v>171.80773656221626</v>
      </c>
      <c r="L16" s="367">
        <v>135.93778874999992</v>
      </c>
      <c r="M16" s="368">
        <v>1.7804769702348449</v>
      </c>
    </row>
    <row r="17" spans="1:13" s="369" customFormat="1" ht="15" customHeight="1">
      <c r="A17" s="376">
        <v>2016</v>
      </c>
      <c r="B17" s="371">
        <v>17593</v>
      </c>
      <c r="C17" s="360">
        <v>26802</v>
      </c>
      <c r="D17" s="361">
        <f t="shared" si="0"/>
        <v>184.07760133469827</v>
      </c>
      <c r="E17" s="362">
        <v>115693</v>
      </c>
      <c r="F17" s="362">
        <v>35172</v>
      </c>
      <c r="G17" s="363">
        <f t="shared" si="1"/>
        <v>241.56321894425818</v>
      </c>
      <c r="H17" s="364">
        <f t="shared" si="2"/>
        <v>-8370</v>
      </c>
      <c r="I17" s="365">
        <f t="shared" si="3"/>
        <v>-57.4856176095599</v>
      </c>
      <c r="J17" s="377">
        <v>0</v>
      </c>
      <c r="K17" s="377">
        <v>0</v>
      </c>
      <c r="L17" s="367">
        <v>145.60163651452294</v>
      </c>
      <c r="M17" s="368">
        <v>1.8016075342501892</v>
      </c>
    </row>
    <row r="18" spans="1:13" s="379" customFormat="1" ht="15" customHeight="1">
      <c r="A18" s="376">
        <v>2017</v>
      </c>
      <c r="B18" s="371">
        <v>24827</v>
      </c>
      <c r="C18" s="360">
        <v>39230</v>
      </c>
      <c r="D18" s="361">
        <f t="shared" si="0"/>
        <v>257.3175451731515</v>
      </c>
      <c r="E18" s="362">
        <v>106020</v>
      </c>
      <c r="F18" s="362">
        <v>33969</v>
      </c>
      <c r="G18" s="363">
        <f t="shared" si="1"/>
        <v>222.80957665018562</v>
      </c>
      <c r="H18" s="364">
        <f t="shared" si="2"/>
        <v>5261</v>
      </c>
      <c r="I18" s="365">
        <f t="shared" si="3"/>
        <v>34.50796852296584</v>
      </c>
      <c r="J18" s="378"/>
      <c r="K18" s="378"/>
      <c r="L18" s="367">
        <v>152.45754024896263</v>
      </c>
      <c r="M18" s="368">
        <v>2.3</v>
      </c>
    </row>
    <row r="19" spans="1:13" s="370" customFormat="1" ht="15.75">
      <c r="A19" s="376">
        <v>2018</v>
      </c>
      <c r="B19" s="371">
        <v>27998.1</v>
      </c>
      <c r="C19" s="360">
        <v>47948.6</v>
      </c>
      <c r="D19" s="361">
        <f t="shared" si="0"/>
        <v>294.9956933677864</v>
      </c>
      <c r="E19" s="362">
        <v>84463.1</v>
      </c>
      <c r="F19" s="362">
        <v>32726.4</v>
      </c>
      <c r="G19" s="363">
        <f t="shared" si="1"/>
        <v>201.343669250646</v>
      </c>
      <c r="H19" s="364">
        <f aca="true" t="shared" si="4" ref="H19:H24">+C19-F19</f>
        <v>15222.199999999997</v>
      </c>
      <c r="I19" s="365">
        <f>+H19/L19</f>
        <v>93.65202411714039</v>
      </c>
      <c r="J19" s="378"/>
      <c r="K19" s="378"/>
      <c r="L19" s="367">
        <v>162.54</v>
      </c>
      <c r="M19" s="368">
        <v>2.5</v>
      </c>
    </row>
    <row r="20" spans="1:13" s="370" customFormat="1" ht="15.75">
      <c r="A20" s="376">
        <v>2019</v>
      </c>
      <c r="B20" s="371">
        <v>28770.8</v>
      </c>
      <c r="C20" s="360">
        <v>53482.9</v>
      </c>
      <c r="D20" s="361">
        <f t="shared" si="0"/>
        <v>299.1588431660342</v>
      </c>
      <c r="E20" s="362">
        <v>95636.9</v>
      </c>
      <c r="F20" s="362">
        <v>38952.4</v>
      </c>
      <c r="G20" s="363">
        <f t="shared" si="1"/>
        <v>217.88188229397866</v>
      </c>
      <c r="H20" s="364">
        <f t="shared" si="4"/>
        <v>14530.5</v>
      </c>
      <c r="I20" s="365">
        <f>+H20/L20</f>
        <v>81.27696087205555</v>
      </c>
      <c r="J20" s="378"/>
      <c r="K20" s="378"/>
      <c r="L20" s="367">
        <v>178.7776</v>
      </c>
      <c r="M20" s="380">
        <v>1.54</v>
      </c>
    </row>
    <row r="21" spans="1:13" s="370" customFormat="1" ht="15.75">
      <c r="A21" s="376">
        <v>2020</v>
      </c>
      <c r="B21" s="371">
        <v>21298.340255</v>
      </c>
      <c r="C21" s="360">
        <v>39873.974728</v>
      </c>
      <c r="D21" s="361">
        <f>+C21/L21</f>
        <v>214.92646618924365</v>
      </c>
      <c r="E21" s="362">
        <v>85809.11018900001</v>
      </c>
      <c r="F21" s="362">
        <v>35504.31863</v>
      </c>
      <c r="G21" s="363">
        <f t="shared" si="1"/>
        <v>191.37339052994818</v>
      </c>
      <c r="H21" s="364">
        <f t="shared" si="4"/>
        <v>4369.6560979999995</v>
      </c>
      <c r="I21" s="365">
        <f>+H21/L21</f>
        <v>23.553075659295462</v>
      </c>
      <c r="J21" s="378"/>
      <c r="K21" s="378"/>
      <c r="L21" s="367">
        <v>185.5238</v>
      </c>
      <c r="M21" s="381">
        <v>2.17</v>
      </c>
    </row>
    <row r="22" spans="1:13" s="341" customFormat="1" ht="15.75">
      <c r="A22" s="376">
        <v>2021</v>
      </c>
      <c r="B22" s="382">
        <v>26749.25773</v>
      </c>
      <c r="C22" s="383">
        <v>63222.485357000005</v>
      </c>
      <c r="D22" s="361">
        <v>317.88876015787105</v>
      </c>
      <c r="E22" s="362">
        <v>56176.253699999994</v>
      </c>
      <c r="F22" s="362">
        <v>25080.017695</v>
      </c>
      <c r="G22" s="363">
        <v>126.10475030808452</v>
      </c>
      <c r="H22" s="364">
        <v>38142.46766200001</v>
      </c>
      <c r="I22" s="384">
        <f>+H22/L22</f>
        <v>191.78400984978651</v>
      </c>
      <c r="J22" s="377"/>
      <c r="K22" s="377"/>
      <c r="L22" s="385">
        <v>198.88241825726155</v>
      </c>
      <c r="M22" s="368">
        <f>63.222/2445.5*100</f>
        <v>2.5852381925986507</v>
      </c>
    </row>
    <row r="23" spans="1:13" s="341" customFormat="1" ht="15.75">
      <c r="A23" s="376">
        <v>2022</v>
      </c>
      <c r="B23" s="382">
        <v>25729.91779</v>
      </c>
      <c r="C23" s="383">
        <v>97242.84000499999</v>
      </c>
      <c r="D23" s="361">
        <v>302.180355898014</v>
      </c>
      <c r="E23" s="362">
        <v>41736.69885</v>
      </c>
      <c r="F23" s="362">
        <v>21664.17126</v>
      </c>
      <c r="G23" s="363">
        <v>70.33268232843811</v>
      </c>
      <c r="H23" s="364">
        <v>75578.66874499999</v>
      </c>
      <c r="I23" s="384">
        <f>+D23-G23</f>
        <v>231.84767356957587</v>
      </c>
      <c r="J23" s="386" t="e">
        <f>+(J22-J21)/J21*100</f>
        <v>#DIV/0!</v>
      </c>
      <c r="K23" s="386" t="e">
        <f>+(K22-K21)/K21*100</f>
        <v>#DIV/0!</v>
      </c>
      <c r="L23" s="387">
        <v>324.55059916666653</v>
      </c>
      <c r="M23" s="368">
        <v>2.3</v>
      </c>
    </row>
    <row r="24" spans="1:13" s="379" customFormat="1" ht="15.75">
      <c r="A24" s="87">
        <v>2023</v>
      </c>
      <c r="B24" s="388">
        <v>24503.15367</v>
      </c>
      <c r="C24" s="389">
        <v>99118.048064846</v>
      </c>
      <c r="D24" s="397">
        <v>302.66354860267177</v>
      </c>
      <c r="E24" s="390">
        <v>48808.17415499999</v>
      </c>
      <c r="F24" s="390">
        <v>26733.741278</v>
      </c>
      <c r="G24" s="391">
        <v>82.17131765417525</v>
      </c>
      <c r="H24" s="392">
        <f t="shared" si="4"/>
        <v>72384.306786846</v>
      </c>
      <c r="I24" s="393">
        <f>+D24-G24</f>
        <v>220.4922309484965</v>
      </c>
      <c r="J24" s="394" t="e">
        <f>+(J23-J22)/J22*100</f>
        <v>#DIV/0!</v>
      </c>
      <c r="K24" s="394" t="e">
        <f>+(K23-K22)/K22*100</f>
        <v>#DIV/0!</v>
      </c>
      <c r="L24" s="395">
        <v>327.5330566115703</v>
      </c>
      <c r="M24" s="396" t="s">
        <v>176</v>
      </c>
    </row>
    <row r="25" spans="1:13" s="379" customFormat="1" ht="15.75">
      <c r="A25" s="398" t="s">
        <v>182</v>
      </c>
      <c r="B25" s="399">
        <v>2015.8455500000002</v>
      </c>
      <c r="C25" s="400">
        <v>8616.951587</v>
      </c>
      <c r="D25" s="401">
        <v>26.829826451234702</v>
      </c>
      <c r="E25" s="402">
        <v>4766.225379999999</v>
      </c>
      <c r="F25" s="402">
        <v>2808.483259</v>
      </c>
      <c r="G25" s="403">
        <v>8.744521501530405</v>
      </c>
      <c r="H25" s="392">
        <f>+C25-F25</f>
        <v>5808.468327999999</v>
      </c>
      <c r="I25" s="393">
        <f>+D25-G25</f>
        <v>18.085304949704295</v>
      </c>
      <c r="J25" s="404"/>
      <c r="K25" s="404"/>
      <c r="L25" s="405">
        <v>321.1706047619048</v>
      </c>
      <c r="M25" s="406"/>
    </row>
    <row r="26" spans="1:12" s="88" customFormat="1" ht="15.75">
      <c r="A26" s="84" t="s">
        <v>68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s="88" customFormat="1" ht="15.75">
      <c r="A27" s="232" t="s">
        <v>103</v>
      </c>
      <c r="B27" s="83"/>
      <c r="C27" s="83"/>
      <c r="D27" s="83"/>
      <c r="E27" s="319"/>
      <c r="F27" s="83"/>
      <c r="G27" s="83"/>
      <c r="H27" s="83"/>
      <c r="I27" s="83"/>
      <c r="J27" s="83"/>
      <c r="K27" s="83"/>
      <c r="L27" s="83"/>
    </row>
    <row r="28" spans="1:13" s="88" customFormat="1" ht="15.75">
      <c r="A28" s="341" t="s">
        <v>166</v>
      </c>
      <c r="E28" s="82"/>
      <c r="F28" s="81"/>
      <c r="G28" s="81"/>
      <c r="M28" s="64"/>
    </row>
    <row r="29" spans="1:22" ht="15">
      <c r="A29" s="88"/>
      <c r="B29" s="187"/>
      <c r="C29" s="300"/>
      <c r="D29" s="187"/>
      <c r="E29" s="344"/>
      <c r="F29" s="344"/>
      <c r="G29" s="345"/>
      <c r="H29" s="346"/>
      <c r="I29" s="299"/>
      <c r="J29" s="88"/>
      <c r="K29" s="88"/>
      <c r="L29" s="162"/>
      <c r="M29" s="189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5">
      <c r="A30" s="88"/>
      <c r="B30" s="88"/>
      <c r="C30" s="88"/>
      <c r="D30" s="88"/>
      <c r="E30" s="347"/>
      <c r="F30" s="347"/>
      <c r="G30" s="345"/>
      <c r="H30" s="346"/>
      <c r="I30" s="88"/>
      <c r="J30" s="88"/>
      <c r="K30" s="88"/>
      <c r="L30" s="88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88"/>
      <c r="B31" s="88"/>
      <c r="C31" s="161"/>
      <c r="D31" s="88"/>
      <c r="E31" s="185"/>
      <c r="F31" s="186"/>
      <c r="G31" s="88"/>
      <c r="H31" s="88"/>
      <c r="I31" s="88"/>
      <c r="J31" s="88"/>
      <c r="K31" s="88"/>
      <c r="L31" s="88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88"/>
      <c r="B50" s="88"/>
      <c r="C50" s="88"/>
      <c r="D50" s="88"/>
      <c r="E50" s="88"/>
      <c r="F50" s="88"/>
      <c r="G50" s="88"/>
      <c r="H50" s="88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88"/>
      <c r="B51" s="88"/>
      <c r="C51" s="88"/>
      <c r="D51" s="88"/>
      <c r="E51" s="88"/>
      <c r="F51" s="88"/>
      <c r="G51" s="88"/>
      <c r="H51" s="88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88"/>
      <c r="B52" s="88"/>
      <c r="C52" s="88"/>
      <c r="D52" s="88"/>
      <c r="E52" s="88"/>
      <c r="F52" s="88"/>
      <c r="G52" s="88"/>
      <c r="H52" s="88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88"/>
      <c r="B53" s="88"/>
      <c r="C53" s="88"/>
      <c r="D53" s="88"/>
      <c r="E53" s="88"/>
      <c r="F53" s="88"/>
      <c r="G53" s="88"/>
      <c r="H53" s="88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88"/>
      <c r="B54" s="88"/>
      <c r="C54" s="88"/>
      <c r="D54" s="88"/>
      <c r="E54" s="88"/>
      <c r="F54" s="88"/>
      <c r="G54" s="88"/>
      <c r="H54" s="88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88"/>
      <c r="B55" s="88"/>
      <c r="C55" s="88"/>
      <c r="D55" s="88"/>
      <c r="E55" s="88"/>
      <c r="F55" s="88"/>
      <c r="G55" s="88"/>
      <c r="H55" s="88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88"/>
      <c r="B56" s="88"/>
      <c r="C56" s="88"/>
      <c r="D56" s="88"/>
      <c r="E56" s="88"/>
      <c r="F56" s="88"/>
      <c r="G56" s="88"/>
      <c r="H56" s="88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88"/>
      <c r="B57" s="88"/>
      <c r="C57" s="88"/>
      <c r="D57" s="88"/>
      <c r="E57" s="88"/>
      <c r="F57" s="88"/>
      <c r="G57" s="88"/>
      <c r="H57" s="88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88"/>
      <c r="B58" s="88"/>
      <c r="C58" s="88"/>
      <c r="D58" s="88"/>
      <c r="E58" s="88"/>
      <c r="F58" s="88"/>
      <c r="G58" s="88"/>
      <c r="H58" s="88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88"/>
      <c r="B59" s="88"/>
      <c r="C59" s="88"/>
      <c r="D59" s="88"/>
      <c r="E59" s="88"/>
      <c r="F59" s="88"/>
      <c r="G59" s="88"/>
      <c r="H59" s="88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88"/>
      <c r="B60" s="88"/>
      <c r="C60" s="88"/>
      <c r="D60" s="88"/>
      <c r="E60" s="88"/>
      <c r="F60" s="88"/>
      <c r="G60" s="88"/>
      <c r="H60" s="88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88"/>
      <c r="B61" s="88"/>
      <c r="C61" s="88"/>
      <c r="D61" s="88"/>
      <c r="E61" s="88"/>
      <c r="F61" s="88"/>
      <c r="G61" s="88"/>
      <c r="H61" s="88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88"/>
      <c r="B62" s="88"/>
      <c r="C62" s="88"/>
      <c r="D62" s="88"/>
      <c r="E62" s="88"/>
      <c r="F62" s="88"/>
      <c r="G62" s="88"/>
      <c r="H62" s="88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88"/>
      <c r="B63" s="88"/>
      <c r="C63" s="88"/>
      <c r="D63" s="88"/>
      <c r="E63" s="88"/>
      <c r="F63" s="88"/>
      <c r="G63" s="88"/>
      <c r="H63" s="88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88"/>
      <c r="B64" s="88"/>
      <c r="C64" s="88"/>
      <c r="D64" s="88"/>
      <c r="E64" s="88"/>
      <c r="F64" s="88"/>
      <c r="G64" s="88"/>
      <c r="H64" s="88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88"/>
      <c r="B65" s="88"/>
      <c r="C65" s="88"/>
      <c r="D65" s="88"/>
      <c r="E65" s="88"/>
      <c r="F65" s="88"/>
      <c r="G65" s="88"/>
      <c r="H65" s="88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88"/>
      <c r="B66" s="88"/>
      <c r="C66" s="88"/>
      <c r="D66" s="88"/>
      <c r="E66" s="88"/>
      <c r="F66" s="88"/>
      <c r="G66" s="88"/>
      <c r="H66" s="88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88"/>
      <c r="B67" s="88"/>
      <c r="C67" s="88"/>
      <c r="D67" s="88"/>
      <c r="E67" s="88"/>
      <c r="F67" s="88"/>
      <c r="G67" s="88"/>
      <c r="H67" s="88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88"/>
      <c r="B68" s="88"/>
      <c r="C68" s="88"/>
      <c r="D68" s="88"/>
      <c r="E68" s="88"/>
      <c r="F68" s="88"/>
      <c r="G68" s="88"/>
      <c r="H68" s="88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88"/>
      <c r="B69" s="88"/>
      <c r="C69" s="88"/>
      <c r="D69" s="88"/>
      <c r="E69" s="88"/>
      <c r="F69" s="88"/>
      <c r="G69" s="88"/>
      <c r="H69" s="88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88"/>
      <c r="B70" s="88"/>
      <c r="C70" s="88"/>
      <c r="D70" s="88"/>
      <c r="E70" s="88"/>
      <c r="F70" s="88"/>
      <c r="G70" s="88"/>
      <c r="H70" s="88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88"/>
      <c r="B71" s="88"/>
      <c r="C71" s="88"/>
      <c r="D71" s="88"/>
      <c r="E71" s="88"/>
      <c r="F71" s="88"/>
      <c r="G71" s="88"/>
      <c r="H71" s="88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88"/>
      <c r="B72" s="88"/>
      <c r="C72" s="88"/>
      <c r="D72" s="88"/>
      <c r="E72" s="88"/>
      <c r="F72" s="88"/>
      <c r="G72" s="88"/>
      <c r="H72" s="88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88"/>
      <c r="B73" s="88"/>
      <c r="C73" s="88"/>
      <c r="D73" s="88"/>
      <c r="E73" s="88"/>
      <c r="F73" s="88"/>
      <c r="G73" s="88"/>
      <c r="H73" s="88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88"/>
      <c r="B74" s="88"/>
      <c r="C74" s="88"/>
      <c r="D74" s="88"/>
      <c r="E74" s="88"/>
      <c r="F74" s="88"/>
      <c r="G74" s="88"/>
      <c r="H74" s="88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88"/>
      <c r="B75" s="88"/>
      <c r="C75" s="88"/>
      <c r="D75" s="88"/>
      <c r="E75" s="88"/>
      <c r="F75" s="88"/>
      <c r="G75" s="88"/>
      <c r="H75" s="88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88"/>
      <c r="B76" s="88"/>
      <c r="C76" s="88"/>
      <c r="D76" s="88"/>
      <c r="E76" s="88"/>
      <c r="F76" s="88"/>
      <c r="G76" s="88"/>
      <c r="H76" s="88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88"/>
      <c r="B77" s="88"/>
      <c r="C77" s="88"/>
      <c r="D77" s="88"/>
      <c r="E77" s="88"/>
      <c r="F77" s="88"/>
      <c r="G77" s="88"/>
      <c r="H77" s="88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88"/>
      <c r="B78" s="88"/>
      <c r="C78" s="88"/>
      <c r="D78" s="88"/>
      <c r="E78" s="88"/>
      <c r="F78" s="88"/>
      <c r="G78" s="88"/>
      <c r="H78" s="88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88"/>
      <c r="B79" s="88"/>
      <c r="C79" s="88"/>
      <c r="D79" s="88"/>
      <c r="E79" s="88"/>
      <c r="F79" s="88"/>
      <c r="G79" s="88"/>
      <c r="H79" s="88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88"/>
      <c r="B80" s="88"/>
      <c r="C80" s="88"/>
      <c r="D80" s="88"/>
      <c r="E80" s="88"/>
      <c r="F80" s="88"/>
      <c r="G80" s="88"/>
      <c r="H80" s="88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88"/>
      <c r="B81" s="88"/>
      <c r="C81" s="88"/>
      <c r="D81" s="88"/>
      <c r="E81" s="88"/>
      <c r="F81" s="88"/>
      <c r="G81" s="88"/>
      <c r="H81" s="88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88"/>
      <c r="B82" s="88"/>
      <c r="C82" s="88"/>
      <c r="D82" s="88"/>
      <c r="E82" s="88"/>
      <c r="F82" s="88"/>
      <c r="G82" s="88"/>
      <c r="H82" s="88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88"/>
      <c r="B83" s="88"/>
      <c r="C83" s="88"/>
      <c r="D83" s="88"/>
      <c r="E83" s="88"/>
      <c r="F83" s="88"/>
      <c r="G83" s="88"/>
      <c r="H83" s="88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88"/>
      <c r="B84" s="88"/>
      <c r="C84" s="88"/>
      <c r="D84" s="88"/>
      <c r="E84" s="88"/>
      <c r="F84" s="88"/>
      <c r="G84" s="88"/>
      <c r="H84" s="88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88"/>
      <c r="B85" s="88"/>
      <c r="C85" s="88"/>
      <c r="D85" s="88"/>
      <c r="E85" s="88"/>
      <c r="F85" s="88"/>
      <c r="G85" s="88"/>
      <c r="H85" s="88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88"/>
      <c r="B86" s="88"/>
      <c r="C86" s="88"/>
      <c r="D86" s="88"/>
      <c r="E86" s="88"/>
      <c r="F86" s="88"/>
      <c r="G86" s="88"/>
      <c r="H86" s="88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88"/>
      <c r="B87" s="88"/>
      <c r="C87" s="88"/>
      <c r="D87" s="88"/>
      <c r="E87" s="88"/>
      <c r="F87" s="88"/>
      <c r="G87" s="88"/>
      <c r="H87" s="88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88"/>
      <c r="B88" s="88"/>
      <c r="C88" s="88"/>
      <c r="D88" s="88"/>
      <c r="E88" s="88"/>
      <c r="F88" s="88"/>
      <c r="G88" s="88"/>
      <c r="H88" s="88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88"/>
      <c r="B89" s="88"/>
      <c r="C89" s="88"/>
      <c r="D89" s="88"/>
      <c r="E89" s="88"/>
      <c r="F89" s="88"/>
      <c r="G89" s="88"/>
      <c r="H89" s="88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88"/>
      <c r="B90" s="88"/>
      <c r="C90" s="88"/>
      <c r="D90" s="88"/>
      <c r="E90" s="88"/>
      <c r="F90" s="88"/>
      <c r="G90" s="88"/>
      <c r="H90" s="88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88"/>
      <c r="B91" s="88"/>
      <c r="C91" s="88"/>
      <c r="D91" s="88"/>
      <c r="E91" s="88"/>
      <c r="F91" s="88"/>
      <c r="G91" s="88"/>
      <c r="H91" s="88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88"/>
      <c r="B92" s="88"/>
      <c r="C92" s="88"/>
      <c r="D92" s="88"/>
      <c r="E92" s="88"/>
      <c r="F92" s="88"/>
      <c r="G92" s="88"/>
      <c r="H92" s="88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88"/>
      <c r="B93" s="88"/>
      <c r="C93" s="88"/>
      <c r="D93" s="88"/>
      <c r="E93" s="88"/>
      <c r="F93" s="88"/>
      <c r="G93" s="88"/>
      <c r="H93" s="88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88"/>
      <c r="B94" s="88"/>
      <c r="C94" s="88"/>
      <c r="D94" s="88"/>
      <c r="E94" s="88"/>
      <c r="F94" s="88"/>
      <c r="G94" s="88"/>
      <c r="H94" s="88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88"/>
      <c r="B95" s="88"/>
      <c r="C95" s="88"/>
      <c r="D95" s="88"/>
      <c r="E95" s="88"/>
      <c r="F95" s="88"/>
      <c r="G95" s="88"/>
      <c r="H95" s="88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88"/>
      <c r="B96" s="88"/>
      <c r="C96" s="88"/>
      <c r="D96" s="88"/>
      <c r="E96" s="88"/>
      <c r="F96" s="88"/>
      <c r="G96" s="88"/>
      <c r="H96" s="88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88"/>
      <c r="B97" s="88"/>
      <c r="C97" s="88"/>
      <c r="D97" s="88"/>
      <c r="E97" s="88"/>
      <c r="F97" s="88"/>
      <c r="G97" s="88"/>
      <c r="H97" s="88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88"/>
      <c r="B98" s="88"/>
      <c r="C98" s="88"/>
      <c r="D98" s="88"/>
      <c r="E98" s="88"/>
      <c r="F98" s="88"/>
      <c r="G98" s="88"/>
      <c r="H98" s="88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88"/>
      <c r="B99" s="88"/>
      <c r="C99" s="88"/>
      <c r="D99" s="88"/>
      <c r="E99" s="88"/>
      <c r="F99" s="88"/>
      <c r="G99" s="88"/>
      <c r="H99" s="88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88"/>
      <c r="B100" s="88"/>
      <c r="C100" s="88"/>
      <c r="D100" s="88"/>
      <c r="E100" s="88"/>
      <c r="F100" s="88"/>
      <c r="G100" s="88"/>
      <c r="H100" s="88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88"/>
      <c r="B101" s="88"/>
      <c r="C101" s="88"/>
      <c r="D101" s="88"/>
      <c r="E101" s="88"/>
      <c r="F101" s="88"/>
      <c r="G101" s="88"/>
      <c r="H101" s="88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88"/>
      <c r="B102" s="88"/>
      <c r="C102" s="88"/>
      <c r="D102" s="88"/>
      <c r="E102" s="88"/>
      <c r="F102" s="88"/>
      <c r="G102" s="88"/>
      <c r="H102" s="88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88"/>
      <c r="B103" s="88"/>
      <c r="C103" s="88"/>
      <c r="D103" s="88"/>
      <c r="E103" s="88"/>
      <c r="F103" s="88"/>
      <c r="G103" s="88"/>
      <c r="H103" s="88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88"/>
      <c r="B104" s="88"/>
      <c r="C104" s="88"/>
      <c r="D104" s="88"/>
      <c r="E104" s="88"/>
      <c r="F104" s="88"/>
      <c r="G104" s="88"/>
      <c r="H104" s="88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88"/>
      <c r="B105" s="88"/>
      <c r="C105" s="88"/>
      <c r="D105" s="88"/>
      <c r="E105" s="88"/>
      <c r="F105" s="88"/>
      <c r="G105" s="88"/>
      <c r="H105" s="88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88"/>
      <c r="B106" s="88"/>
      <c r="C106" s="88"/>
      <c r="D106" s="88"/>
      <c r="E106" s="88"/>
      <c r="F106" s="88"/>
      <c r="G106" s="88"/>
      <c r="H106" s="88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88"/>
      <c r="B107" s="88"/>
      <c r="C107" s="88"/>
      <c r="D107" s="88"/>
      <c r="E107" s="88"/>
      <c r="F107" s="88"/>
      <c r="G107" s="88"/>
      <c r="H107" s="88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88"/>
      <c r="B108" s="88"/>
      <c r="C108" s="88"/>
      <c r="D108" s="88"/>
      <c r="E108" s="88"/>
      <c r="F108" s="88"/>
      <c r="G108" s="88"/>
      <c r="H108" s="88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88"/>
      <c r="B109" s="88"/>
      <c r="C109" s="88"/>
      <c r="D109" s="88"/>
      <c r="E109" s="88"/>
      <c r="F109" s="88"/>
      <c r="G109" s="88"/>
      <c r="H109" s="88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88"/>
      <c r="B110" s="88"/>
      <c r="C110" s="88"/>
      <c r="D110" s="88"/>
      <c r="E110" s="88"/>
      <c r="F110" s="88"/>
      <c r="G110" s="88"/>
      <c r="H110" s="88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88"/>
      <c r="B111" s="88"/>
      <c r="C111" s="88"/>
      <c r="D111" s="88"/>
      <c r="E111" s="88"/>
      <c r="F111" s="88"/>
      <c r="G111" s="88"/>
      <c r="H111" s="88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88"/>
      <c r="B112" s="88"/>
      <c r="C112" s="88"/>
      <c r="D112" s="88"/>
      <c r="E112" s="88"/>
      <c r="F112" s="88"/>
      <c r="G112" s="88"/>
      <c r="H112" s="88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88"/>
      <c r="B113" s="88"/>
      <c r="C113" s="88"/>
      <c r="D113" s="88"/>
      <c r="E113" s="88"/>
      <c r="F113" s="88"/>
      <c r="G113" s="88"/>
      <c r="H113" s="88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88"/>
      <c r="B114" s="88"/>
      <c r="C114" s="88"/>
      <c r="D114" s="88"/>
      <c r="E114" s="88"/>
      <c r="F114" s="88"/>
      <c r="G114" s="88"/>
      <c r="H114" s="88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88"/>
      <c r="B115" s="88"/>
      <c r="C115" s="88"/>
      <c r="D115" s="88"/>
      <c r="E115" s="88"/>
      <c r="F115" s="88"/>
      <c r="G115" s="88"/>
      <c r="H115" s="88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88"/>
      <c r="B116" s="88"/>
      <c r="C116" s="88"/>
      <c r="D116" s="88"/>
      <c r="E116" s="88"/>
      <c r="F116" s="88"/>
      <c r="G116" s="88"/>
      <c r="H116" s="88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88"/>
      <c r="B117" s="88"/>
      <c r="C117" s="88"/>
      <c r="D117" s="88"/>
      <c r="E117" s="88"/>
      <c r="F117" s="88"/>
      <c r="G117" s="88"/>
      <c r="H117" s="88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88"/>
      <c r="B118" s="88"/>
      <c r="C118" s="88"/>
      <c r="D118" s="88"/>
      <c r="E118" s="88"/>
      <c r="F118" s="88"/>
      <c r="G118" s="88"/>
      <c r="H118" s="88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88"/>
      <c r="B119" s="88"/>
      <c r="C119" s="88"/>
      <c r="D119" s="88"/>
      <c r="E119" s="88"/>
      <c r="F119" s="88"/>
      <c r="G119" s="88"/>
      <c r="H119" s="88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88"/>
      <c r="B120" s="88"/>
      <c r="C120" s="88"/>
      <c r="D120" s="88"/>
      <c r="E120" s="88"/>
      <c r="F120" s="88"/>
      <c r="G120" s="88"/>
      <c r="H120" s="88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88"/>
      <c r="B121" s="88"/>
      <c r="C121" s="88"/>
      <c r="D121" s="88"/>
      <c r="E121" s="88"/>
      <c r="F121" s="88"/>
      <c r="G121" s="88"/>
      <c r="H121" s="88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88"/>
      <c r="B122" s="88"/>
      <c r="C122" s="88"/>
      <c r="D122" s="88"/>
      <c r="E122" s="88"/>
      <c r="F122" s="88"/>
      <c r="G122" s="88"/>
      <c r="H122" s="88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88"/>
      <c r="B123" s="88"/>
      <c r="C123" s="88"/>
      <c r="D123" s="88"/>
      <c r="E123" s="88"/>
      <c r="F123" s="88"/>
      <c r="G123" s="88"/>
      <c r="H123" s="88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88"/>
      <c r="B124" s="88"/>
      <c r="C124" s="88"/>
      <c r="D124" s="88"/>
      <c r="E124" s="88"/>
      <c r="F124" s="88"/>
      <c r="G124" s="88"/>
      <c r="H124" s="88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88"/>
      <c r="B125" s="88"/>
      <c r="C125" s="88"/>
      <c r="D125" s="88"/>
      <c r="E125" s="88"/>
      <c r="F125" s="88"/>
      <c r="G125" s="88"/>
      <c r="H125" s="88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88"/>
      <c r="B126" s="88"/>
      <c r="C126" s="88"/>
      <c r="D126" s="88"/>
      <c r="E126" s="88"/>
      <c r="F126" s="88"/>
      <c r="G126" s="88"/>
      <c r="H126" s="88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88"/>
      <c r="B127" s="88"/>
      <c r="C127" s="88"/>
      <c r="D127" s="88"/>
      <c r="E127" s="88"/>
      <c r="F127" s="88"/>
      <c r="G127" s="88"/>
      <c r="H127" s="88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88"/>
      <c r="B128" s="88"/>
      <c r="C128" s="88"/>
      <c r="D128" s="88"/>
      <c r="E128" s="88"/>
      <c r="F128" s="88"/>
      <c r="G128" s="88"/>
      <c r="H128" s="88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88"/>
      <c r="B129" s="88"/>
      <c r="C129" s="88"/>
      <c r="D129" s="88"/>
      <c r="E129" s="88"/>
      <c r="F129" s="88"/>
      <c r="G129" s="88"/>
      <c r="H129" s="88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88"/>
      <c r="B130" s="88"/>
      <c r="C130" s="88"/>
      <c r="D130" s="88"/>
      <c r="E130" s="88"/>
      <c r="F130" s="88"/>
      <c r="G130" s="88"/>
      <c r="H130" s="88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88"/>
      <c r="B131" s="88"/>
      <c r="C131" s="88"/>
      <c r="D131" s="88"/>
      <c r="E131" s="88"/>
      <c r="F131" s="88"/>
      <c r="G131" s="88"/>
      <c r="H131" s="88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88"/>
      <c r="B132" s="88"/>
      <c r="C132" s="88"/>
      <c r="D132" s="88"/>
      <c r="E132" s="88"/>
      <c r="F132" s="88"/>
      <c r="G132" s="88"/>
      <c r="H132" s="88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88"/>
      <c r="B133" s="88"/>
      <c r="C133" s="88"/>
      <c r="D133" s="88"/>
      <c r="E133" s="88"/>
      <c r="F133" s="88"/>
      <c r="G133" s="88"/>
      <c r="H133" s="88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88"/>
      <c r="B134" s="88"/>
      <c r="C134" s="88"/>
      <c r="D134" s="88"/>
      <c r="E134" s="88"/>
      <c r="F134" s="88"/>
      <c r="G134" s="88"/>
      <c r="H134" s="88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88"/>
      <c r="B135" s="88"/>
      <c r="C135" s="88"/>
      <c r="D135" s="88"/>
      <c r="E135" s="88"/>
      <c r="F135" s="88"/>
      <c r="G135" s="88"/>
      <c r="H135" s="88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88"/>
      <c r="B136" s="88"/>
      <c r="C136" s="88"/>
      <c r="D136" s="88"/>
      <c r="E136" s="88"/>
      <c r="F136" s="88"/>
      <c r="G136" s="88"/>
      <c r="H136" s="88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88"/>
      <c r="B137" s="88"/>
      <c r="C137" s="88"/>
      <c r="D137" s="88"/>
      <c r="E137" s="88"/>
      <c r="F137" s="88"/>
      <c r="G137" s="88"/>
      <c r="H137" s="88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88"/>
      <c r="B138" s="88"/>
      <c r="C138" s="88"/>
      <c r="D138" s="88"/>
      <c r="E138" s="88"/>
      <c r="F138" s="88"/>
      <c r="G138" s="88"/>
      <c r="H138" s="88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88"/>
      <c r="B139" s="88"/>
      <c r="C139" s="88"/>
      <c r="D139" s="88"/>
      <c r="E139" s="88"/>
      <c r="F139" s="88"/>
      <c r="G139" s="88"/>
      <c r="H139" s="88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88"/>
      <c r="B140" s="88"/>
      <c r="C140" s="88"/>
      <c r="D140" s="88"/>
      <c r="E140" s="88"/>
      <c r="F140" s="88"/>
      <c r="G140" s="88"/>
      <c r="H140" s="88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88"/>
      <c r="B141" s="88"/>
      <c r="C141" s="88"/>
      <c r="D141" s="88"/>
      <c r="E141" s="88"/>
      <c r="F141" s="88"/>
      <c r="G141" s="88"/>
      <c r="H141" s="88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88"/>
      <c r="B142" s="88"/>
      <c r="C142" s="88"/>
      <c r="D142" s="88"/>
      <c r="E142" s="88"/>
      <c r="F142" s="88"/>
      <c r="G142" s="88"/>
      <c r="H142" s="88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88"/>
      <c r="B143" s="88"/>
      <c r="C143" s="88"/>
      <c r="D143" s="88"/>
      <c r="E143" s="88"/>
      <c r="F143" s="88"/>
      <c r="G143" s="88"/>
      <c r="H143" s="88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88"/>
      <c r="B144" s="88"/>
      <c r="C144" s="88"/>
      <c r="D144" s="88"/>
      <c r="E144" s="88"/>
      <c r="F144" s="88"/>
      <c r="G144" s="88"/>
      <c r="H144" s="88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88"/>
      <c r="B145" s="88"/>
      <c r="C145" s="88"/>
      <c r="D145" s="88"/>
      <c r="E145" s="88"/>
      <c r="F145" s="88"/>
      <c r="G145" s="88"/>
      <c r="H145" s="88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88"/>
      <c r="B146" s="88"/>
      <c r="C146" s="88"/>
      <c r="D146" s="88"/>
      <c r="E146" s="88"/>
      <c r="F146" s="88"/>
      <c r="G146" s="88"/>
      <c r="H146" s="88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88"/>
      <c r="B147" s="88"/>
      <c r="C147" s="88"/>
      <c r="D147" s="88"/>
      <c r="E147" s="88"/>
      <c r="F147" s="88"/>
      <c r="G147" s="88"/>
      <c r="H147" s="88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88"/>
      <c r="B148" s="88"/>
      <c r="C148" s="88"/>
      <c r="D148" s="88"/>
      <c r="E148" s="88"/>
      <c r="F148" s="88"/>
      <c r="G148" s="88"/>
      <c r="H148" s="88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88"/>
      <c r="B149" s="88"/>
      <c r="C149" s="88"/>
      <c r="D149" s="88"/>
      <c r="E149" s="88"/>
      <c r="F149" s="88"/>
      <c r="G149" s="88"/>
      <c r="H149" s="88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88"/>
      <c r="B150" s="88"/>
      <c r="C150" s="88"/>
      <c r="D150" s="88"/>
      <c r="E150" s="88"/>
      <c r="F150" s="88"/>
      <c r="G150" s="88"/>
      <c r="H150" s="88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88"/>
      <c r="B151" s="88"/>
      <c r="C151" s="88"/>
      <c r="D151" s="88"/>
      <c r="E151" s="88"/>
      <c r="F151" s="88"/>
      <c r="G151" s="88"/>
      <c r="H151" s="88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88"/>
      <c r="B152" s="88"/>
      <c r="C152" s="88"/>
      <c r="D152" s="88"/>
      <c r="E152" s="88"/>
      <c r="F152" s="88"/>
      <c r="G152" s="88"/>
      <c r="H152" s="88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88"/>
      <c r="B153" s="88"/>
      <c r="C153" s="88"/>
      <c r="D153" s="88"/>
      <c r="E153" s="88"/>
      <c r="F153" s="88"/>
      <c r="G153" s="88"/>
      <c r="H153" s="88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88"/>
      <c r="B154" s="88"/>
      <c r="C154" s="88"/>
      <c r="D154" s="88"/>
      <c r="E154" s="88"/>
      <c r="F154" s="88"/>
      <c r="G154" s="88"/>
      <c r="H154" s="88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88"/>
      <c r="B155" s="88"/>
      <c r="C155" s="88"/>
      <c r="D155" s="88"/>
      <c r="E155" s="88"/>
      <c r="F155" s="88"/>
      <c r="G155" s="88"/>
      <c r="H155" s="88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88"/>
      <c r="B156" s="88"/>
      <c r="C156" s="88"/>
      <c r="D156" s="88"/>
      <c r="E156" s="88"/>
      <c r="F156" s="88"/>
      <c r="G156" s="88"/>
      <c r="H156" s="88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88"/>
      <c r="B157" s="88"/>
      <c r="C157" s="88"/>
      <c r="D157" s="88"/>
      <c r="E157" s="88"/>
      <c r="F157" s="88"/>
      <c r="G157" s="88"/>
      <c r="H157" s="88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88"/>
      <c r="B158" s="88"/>
      <c r="C158" s="88"/>
      <c r="D158" s="88"/>
      <c r="E158" s="88"/>
      <c r="F158" s="88"/>
      <c r="G158" s="88"/>
      <c r="H158" s="88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88"/>
      <c r="B159" s="88"/>
      <c r="C159" s="88"/>
      <c r="D159" s="88"/>
      <c r="E159" s="88"/>
      <c r="F159" s="88"/>
      <c r="G159" s="88"/>
      <c r="H159" s="88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88"/>
      <c r="B160" s="88"/>
      <c r="C160" s="88"/>
      <c r="D160" s="88"/>
      <c r="E160" s="88"/>
      <c r="F160" s="88"/>
      <c r="G160" s="88"/>
      <c r="H160" s="88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88"/>
      <c r="B161" s="88"/>
      <c r="C161" s="88"/>
      <c r="D161" s="88"/>
      <c r="E161" s="88"/>
      <c r="F161" s="88"/>
      <c r="G161" s="88"/>
      <c r="H161" s="88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88"/>
      <c r="B162" s="88"/>
      <c r="C162" s="88"/>
      <c r="D162" s="88"/>
      <c r="E162" s="88"/>
      <c r="F162" s="88"/>
      <c r="G162" s="88"/>
      <c r="H162" s="88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88"/>
      <c r="B163" s="88"/>
      <c r="C163" s="88"/>
      <c r="D163" s="88"/>
      <c r="E163" s="88"/>
      <c r="F163" s="88"/>
      <c r="G163" s="88"/>
      <c r="H163" s="88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88"/>
      <c r="B164" s="88"/>
      <c r="C164" s="88"/>
      <c r="D164" s="88"/>
      <c r="E164" s="88"/>
      <c r="F164" s="88"/>
      <c r="G164" s="88"/>
      <c r="H164" s="88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88"/>
      <c r="B165" s="88"/>
      <c r="C165" s="88"/>
      <c r="D165" s="88"/>
      <c r="E165" s="88"/>
      <c r="F165" s="88"/>
      <c r="G165" s="88"/>
      <c r="H165" s="88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88"/>
      <c r="B166" s="88"/>
      <c r="C166" s="88"/>
      <c r="D166" s="88"/>
      <c r="E166" s="88"/>
      <c r="F166" s="88"/>
      <c r="G166" s="88"/>
      <c r="H166" s="88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88"/>
      <c r="B167" s="88"/>
      <c r="C167" s="88"/>
      <c r="D167" s="88"/>
      <c r="E167" s="88"/>
      <c r="F167" s="88"/>
      <c r="G167" s="88"/>
      <c r="H167" s="88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88"/>
      <c r="B168" s="88"/>
      <c r="C168" s="88"/>
      <c r="D168" s="88"/>
      <c r="E168" s="88"/>
      <c r="F168" s="88"/>
      <c r="G168" s="88"/>
      <c r="H168" s="88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88"/>
      <c r="B169" s="88"/>
      <c r="C169" s="88"/>
      <c r="D169" s="88"/>
      <c r="E169" s="88"/>
      <c r="F169" s="88"/>
      <c r="G169" s="88"/>
      <c r="H169" s="88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88"/>
      <c r="B170" s="88"/>
      <c r="C170" s="88"/>
      <c r="D170" s="88"/>
      <c r="E170" s="88"/>
      <c r="F170" s="88"/>
      <c r="G170" s="88"/>
      <c r="H170" s="88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88"/>
      <c r="B171" s="88"/>
      <c r="C171" s="88"/>
      <c r="D171" s="88"/>
      <c r="E171" s="88"/>
      <c r="F171" s="88"/>
      <c r="G171" s="88"/>
      <c r="H171" s="88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88"/>
      <c r="B172" s="88"/>
      <c r="C172" s="88"/>
      <c r="D172" s="88"/>
      <c r="E172" s="88"/>
      <c r="F172" s="88"/>
      <c r="G172" s="88"/>
      <c r="H172" s="88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88"/>
      <c r="B173" s="88"/>
      <c r="C173" s="88"/>
      <c r="D173" s="88"/>
      <c r="E173" s="88"/>
      <c r="F173" s="88"/>
      <c r="G173" s="88"/>
      <c r="H173" s="88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88"/>
      <c r="B174" s="88"/>
      <c r="C174" s="88"/>
      <c r="D174" s="88"/>
      <c r="E174" s="88"/>
      <c r="F174" s="88"/>
      <c r="G174" s="88"/>
      <c r="H174" s="88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88"/>
      <c r="B175" s="88"/>
      <c r="C175" s="88"/>
      <c r="D175" s="88"/>
      <c r="E175" s="88"/>
      <c r="F175" s="88"/>
      <c r="G175" s="88"/>
      <c r="H175" s="88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88"/>
      <c r="B176" s="88"/>
      <c r="C176" s="88"/>
      <c r="D176" s="88"/>
      <c r="E176" s="88"/>
      <c r="F176" s="88"/>
      <c r="G176" s="88"/>
      <c r="H176" s="88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88"/>
      <c r="B177" s="88"/>
      <c r="C177" s="88"/>
      <c r="D177" s="88"/>
      <c r="E177" s="88"/>
      <c r="F177" s="88"/>
      <c r="G177" s="88"/>
      <c r="H177" s="88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88"/>
      <c r="B178" s="88"/>
      <c r="C178" s="88"/>
      <c r="D178" s="88"/>
      <c r="E178" s="88"/>
      <c r="F178" s="88"/>
      <c r="G178" s="88"/>
      <c r="H178" s="88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88"/>
      <c r="B179" s="88"/>
      <c r="C179" s="88"/>
      <c r="D179" s="88"/>
      <c r="E179" s="88"/>
      <c r="F179" s="88"/>
      <c r="G179" s="88"/>
      <c r="H179" s="88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88"/>
      <c r="B180" s="88"/>
      <c r="C180" s="88"/>
      <c r="D180" s="88"/>
      <c r="E180" s="88"/>
      <c r="F180" s="88"/>
      <c r="G180" s="88"/>
      <c r="H180" s="88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88"/>
      <c r="B181" s="88"/>
      <c r="C181" s="88"/>
      <c r="D181" s="88"/>
      <c r="E181" s="88"/>
      <c r="F181" s="88"/>
      <c r="G181" s="88"/>
      <c r="H181" s="88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88"/>
      <c r="B182" s="88"/>
      <c r="C182" s="88"/>
      <c r="D182" s="88"/>
      <c r="E182" s="88"/>
      <c r="F182" s="88"/>
      <c r="G182" s="88"/>
      <c r="H182" s="88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88"/>
      <c r="B183" s="88"/>
      <c r="C183" s="88"/>
      <c r="D183" s="88"/>
      <c r="E183" s="88"/>
      <c r="F183" s="88"/>
      <c r="G183" s="88"/>
      <c r="H183" s="88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88"/>
      <c r="B184" s="88"/>
      <c r="C184" s="88"/>
      <c r="D184" s="88"/>
      <c r="E184" s="88"/>
      <c r="F184" s="88"/>
      <c r="G184" s="88"/>
      <c r="H184" s="88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88"/>
      <c r="B185" s="88"/>
      <c r="C185" s="88"/>
      <c r="D185" s="88"/>
      <c r="E185" s="88"/>
      <c r="F185" s="88"/>
      <c r="G185" s="88"/>
      <c r="H185" s="88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88"/>
      <c r="B186" s="88"/>
      <c r="C186" s="88"/>
      <c r="D186" s="88"/>
      <c r="E186" s="88"/>
      <c r="F186" s="88"/>
      <c r="G186" s="88"/>
      <c r="H186" s="88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88"/>
      <c r="B187" s="88"/>
      <c r="C187" s="88"/>
      <c r="D187" s="88"/>
      <c r="E187" s="88"/>
      <c r="F187" s="88"/>
      <c r="G187" s="88"/>
      <c r="H187" s="88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88"/>
      <c r="B188" s="88"/>
      <c r="C188" s="88"/>
      <c r="D188" s="88"/>
      <c r="E188" s="88"/>
      <c r="F188" s="88"/>
      <c r="G188" s="88"/>
      <c r="H188" s="88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88"/>
      <c r="B189" s="88"/>
      <c r="C189" s="88"/>
      <c r="D189" s="88"/>
      <c r="E189" s="88"/>
      <c r="F189" s="88"/>
      <c r="G189" s="88"/>
      <c r="H189" s="88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88"/>
      <c r="B190" s="88"/>
      <c r="C190" s="88"/>
      <c r="D190" s="88"/>
      <c r="E190" s="88"/>
      <c r="F190" s="88"/>
      <c r="G190" s="88"/>
      <c r="H190" s="88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88"/>
      <c r="B191" s="88"/>
      <c r="C191" s="88"/>
      <c r="D191" s="88"/>
      <c r="E191" s="88"/>
      <c r="F191" s="88"/>
      <c r="G191" s="88"/>
      <c r="H191" s="88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88"/>
      <c r="B192" s="88"/>
      <c r="C192" s="88"/>
      <c r="D192" s="88"/>
      <c r="E192" s="88"/>
      <c r="F192" s="88"/>
      <c r="G192" s="88"/>
      <c r="H192" s="88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88"/>
      <c r="B193" s="88"/>
      <c r="C193" s="88"/>
      <c r="D193" s="88"/>
      <c r="E193" s="88"/>
      <c r="F193" s="88"/>
      <c r="G193" s="88"/>
      <c r="H193" s="88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88"/>
      <c r="B194" s="88"/>
      <c r="C194" s="88"/>
      <c r="D194" s="88"/>
      <c r="E194" s="88"/>
      <c r="F194" s="88"/>
      <c r="G194" s="88"/>
      <c r="H194" s="88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88"/>
      <c r="B195" s="88"/>
      <c r="C195" s="88"/>
      <c r="D195" s="88"/>
      <c r="E195" s="88"/>
      <c r="F195" s="88"/>
      <c r="G195" s="88"/>
      <c r="H195" s="88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88"/>
      <c r="B196" s="88"/>
      <c r="C196" s="88"/>
      <c r="D196" s="88"/>
      <c r="E196" s="88"/>
      <c r="F196" s="88"/>
      <c r="G196" s="88"/>
      <c r="H196" s="88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88"/>
      <c r="B197" s="88"/>
      <c r="C197" s="88"/>
      <c r="D197" s="88"/>
      <c r="E197" s="88"/>
      <c r="F197" s="88"/>
      <c r="G197" s="88"/>
      <c r="H197" s="88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88"/>
      <c r="B198" s="88"/>
      <c r="C198" s="88"/>
      <c r="D198" s="88"/>
      <c r="E198" s="88"/>
      <c r="F198" s="88"/>
      <c r="G198" s="88"/>
      <c r="H198" s="88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88"/>
      <c r="B199" s="88"/>
      <c r="C199" s="88"/>
      <c r="D199" s="88"/>
      <c r="E199" s="88"/>
      <c r="F199" s="88"/>
      <c r="G199" s="88"/>
      <c r="H199" s="88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88"/>
      <c r="B200" s="88"/>
      <c r="C200" s="88"/>
      <c r="D200" s="88"/>
      <c r="E200" s="88"/>
      <c r="F200" s="88"/>
      <c r="G200" s="88"/>
      <c r="H200" s="88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88"/>
      <c r="B201" s="88"/>
      <c r="C201" s="88"/>
      <c r="D201" s="88"/>
      <c r="E201" s="88"/>
      <c r="F201" s="88"/>
      <c r="G201" s="88"/>
      <c r="H201" s="88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88"/>
      <c r="B202" s="88"/>
      <c r="C202" s="88"/>
      <c r="D202" s="88"/>
      <c r="E202" s="88"/>
      <c r="F202" s="88"/>
      <c r="G202" s="88"/>
      <c r="H202" s="88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88"/>
      <c r="B203" s="88"/>
      <c r="C203" s="88"/>
      <c r="D203" s="88"/>
      <c r="E203" s="88"/>
      <c r="F203" s="88"/>
      <c r="G203" s="88"/>
      <c r="H203" s="88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88"/>
      <c r="B204" s="88"/>
      <c r="C204" s="88"/>
      <c r="D204" s="88"/>
      <c r="E204" s="88"/>
      <c r="F204" s="88"/>
      <c r="G204" s="88"/>
      <c r="H204" s="88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88"/>
      <c r="B205" s="88"/>
      <c r="C205" s="88"/>
      <c r="D205" s="88"/>
      <c r="E205" s="88"/>
      <c r="F205" s="88"/>
      <c r="G205" s="88"/>
      <c r="H205" s="88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88"/>
      <c r="B206" s="88"/>
      <c r="C206" s="88"/>
      <c r="D206" s="88"/>
      <c r="E206" s="88"/>
      <c r="F206" s="88"/>
      <c r="G206" s="88"/>
      <c r="H206" s="88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88"/>
      <c r="B207" s="88"/>
      <c r="C207" s="88"/>
      <c r="D207" s="88"/>
      <c r="E207" s="88"/>
      <c r="F207" s="88"/>
      <c r="G207" s="88"/>
      <c r="H207" s="88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88"/>
      <c r="B208" s="88"/>
      <c r="C208" s="88"/>
      <c r="D208" s="88"/>
      <c r="E208" s="88"/>
      <c r="F208" s="88"/>
      <c r="G208" s="88"/>
      <c r="H208" s="88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88"/>
      <c r="B209" s="88"/>
      <c r="C209" s="88"/>
      <c r="D209" s="88"/>
      <c r="E209" s="88"/>
      <c r="F209" s="88"/>
      <c r="G209" s="88"/>
      <c r="H209" s="88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88"/>
      <c r="B210" s="88"/>
      <c r="C210" s="88"/>
      <c r="D210" s="88"/>
      <c r="E210" s="88"/>
      <c r="F210" s="88"/>
      <c r="G210" s="88"/>
      <c r="H210" s="88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88"/>
      <c r="B211" s="88"/>
      <c r="C211" s="88"/>
      <c r="D211" s="88"/>
      <c r="E211" s="88"/>
      <c r="F211" s="88"/>
      <c r="G211" s="88"/>
      <c r="H211" s="88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88"/>
      <c r="B212" s="88"/>
      <c r="C212" s="88"/>
      <c r="D212" s="88"/>
      <c r="E212" s="88"/>
      <c r="F212" s="88"/>
      <c r="G212" s="88"/>
      <c r="H212" s="88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88"/>
      <c r="B213" s="88"/>
      <c r="C213" s="88"/>
      <c r="D213" s="88"/>
      <c r="E213" s="88"/>
      <c r="F213" s="88"/>
      <c r="G213" s="88"/>
      <c r="H213" s="88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88"/>
      <c r="B214" s="88"/>
      <c r="C214" s="88"/>
      <c r="D214" s="88"/>
      <c r="E214" s="88"/>
      <c r="F214" s="88"/>
      <c r="G214" s="88"/>
      <c r="H214" s="88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88"/>
      <c r="B215" s="88"/>
      <c r="C215" s="88"/>
      <c r="D215" s="88"/>
      <c r="E215" s="88"/>
      <c r="F215" s="88"/>
      <c r="G215" s="88"/>
      <c r="H215" s="88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88"/>
      <c r="B216" s="88"/>
      <c r="C216" s="88"/>
      <c r="D216" s="88"/>
      <c r="E216" s="88"/>
      <c r="F216" s="88"/>
      <c r="G216" s="88"/>
      <c r="H216" s="88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88"/>
      <c r="B217" s="88"/>
      <c r="C217" s="88"/>
      <c r="D217" s="88"/>
      <c r="E217" s="88"/>
      <c r="F217" s="88"/>
      <c r="G217" s="88"/>
      <c r="H217" s="88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88"/>
      <c r="B218" s="88"/>
      <c r="C218" s="88"/>
      <c r="D218" s="88"/>
      <c r="E218" s="88"/>
      <c r="F218" s="88"/>
      <c r="G218" s="88"/>
      <c r="H218" s="88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88"/>
      <c r="B219" s="88"/>
      <c r="C219" s="88"/>
      <c r="D219" s="88"/>
      <c r="E219" s="88"/>
      <c r="F219" s="88"/>
      <c r="G219" s="88"/>
      <c r="H219" s="88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88"/>
      <c r="B220" s="88"/>
      <c r="C220" s="88"/>
      <c r="D220" s="88"/>
      <c r="E220" s="88"/>
      <c r="F220" s="88"/>
      <c r="G220" s="88"/>
      <c r="H220" s="88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88"/>
      <c r="B221" s="88"/>
      <c r="C221" s="88"/>
      <c r="D221" s="88"/>
      <c r="E221" s="88"/>
      <c r="F221" s="88"/>
      <c r="G221" s="88"/>
      <c r="H221" s="88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88"/>
      <c r="B222" s="88"/>
      <c r="C222" s="88"/>
      <c r="D222" s="88"/>
      <c r="E222" s="88"/>
      <c r="F222" s="88"/>
      <c r="G222" s="88"/>
      <c r="H222" s="88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88"/>
      <c r="B223" s="88"/>
      <c r="C223" s="88"/>
      <c r="D223" s="88"/>
      <c r="E223" s="88"/>
      <c r="F223" s="88"/>
      <c r="G223" s="88"/>
      <c r="H223" s="88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88"/>
      <c r="B224" s="88"/>
      <c r="C224" s="88"/>
      <c r="D224" s="88"/>
      <c r="E224" s="88"/>
      <c r="F224" s="88"/>
      <c r="G224" s="88"/>
      <c r="H224" s="88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88"/>
      <c r="B225" s="88"/>
      <c r="C225" s="88"/>
      <c r="D225" s="88"/>
      <c r="E225" s="88"/>
      <c r="F225" s="88"/>
      <c r="G225" s="88"/>
      <c r="H225" s="88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88"/>
      <c r="B226" s="88"/>
      <c r="C226" s="88"/>
      <c r="D226" s="88"/>
      <c r="E226" s="88"/>
      <c r="F226" s="88"/>
      <c r="G226" s="88"/>
      <c r="H226" s="88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88"/>
      <c r="B227" s="88"/>
      <c r="C227" s="88"/>
      <c r="D227" s="88"/>
      <c r="E227" s="88"/>
      <c r="F227" s="88"/>
      <c r="G227" s="88"/>
      <c r="H227" s="88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88"/>
      <c r="B228" s="88"/>
      <c r="C228" s="88"/>
      <c r="D228" s="88"/>
      <c r="E228" s="88"/>
      <c r="F228" s="88"/>
      <c r="G228" s="88"/>
      <c r="H228" s="88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88"/>
      <c r="B229" s="88"/>
      <c r="C229" s="88"/>
      <c r="D229" s="88"/>
      <c r="E229" s="88"/>
      <c r="F229" s="88"/>
      <c r="G229" s="88"/>
      <c r="H229" s="88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88"/>
      <c r="B230" s="88"/>
      <c r="C230" s="88"/>
      <c r="D230" s="88"/>
      <c r="E230" s="88"/>
      <c r="F230" s="88"/>
      <c r="G230" s="88"/>
      <c r="H230" s="88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88"/>
      <c r="B231" s="88"/>
      <c r="C231" s="88"/>
      <c r="D231" s="88"/>
      <c r="E231" s="88"/>
      <c r="F231" s="88"/>
      <c r="G231" s="88"/>
      <c r="H231" s="88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88"/>
      <c r="B232" s="88"/>
      <c r="C232" s="88"/>
      <c r="D232" s="88"/>
      <c r="E232" s="88"/>
      <c r="F232" s="88"/>
      <c r="G232" s="88"/>
      <c r="H232" s="88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88"/>
      <c r="B233" s="88"/>
      <c r="C233" s="88"/>
      <c r="D233" s="88"/>
      <c r="E233" s="88"/>
      <c r="F233" s="88"/>
      <c r="G233" s="88"/>
      <c r="H233" s="88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88"/>
      <c r="B234" s="88"/>
      <c r="C234" s="88"/>
      <c r="D234" s="88"/>
      <c r="E234" s="88"/>
      <c r="F234" s="88"/>
      <c r="G234" s="88"/>
      <c r="H234" s="88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88"/>
      <c r="B235" s="88"/>
      <c r="C235" s="88"/>
      <c r="D235" s="88"/>
      <c r="E235" s="88"/>
      <c r="F235" s="88"/>
      <c r="G235" s="88"/>
      <c r="H235" s="88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88"/>
      <c r="B236" s="88"/>
      <c r="C236" s="88"/>
      <c r="D236" s="88"/>
      <c r="E236" s="88"/>
      <c r="F236" s="88"/>
      <c r="G236" s="88"/>
      <c r="H236" s="88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88"/>
      <c r="B237" s="88"/>
      <c r="C237" s="88"/>
      <c r="D237" s="88"/>
      <c r="E237" s="88"/>
      <c r="F237" s="88"/>
      <c r="G237" s="88"/>
      <c r="H237" s="88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88"/>
      <c r="B238" s="88"/>
      <c r="C238" s="88"/>
      <c r="D238" s="88"/>
      <c r="E238" s="88"/>
      <c r="F238" s="88"/>
      <c r="G238" s="88"/>
      <c r="H238" s="88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88"/>
      <c r="B239" s="88"/>
      <c r="C239" s="88"/>
      <c r="D239" s="88"/>
      <c r="E239" s="88"/>
      <c r="F239" s="88"/>
      <c r="G239" s="88"/>
      <c r="H239" s="88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88"/>
      <c r="B240" s="88"/>
      <c r="C240" s="88"/>
      <c r="D240" s="88"/>
      <c r="E240" s="88"/>
      <c r="F240" s="88"/>
      <c r="G240" s="88"/>
      <c r="H240" s="88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88"/>
      <c r="B241" s="88"/>
      <c r="C241" s="88"/>
      <c r="D241" s="88"/>
      <c r="E241" s="88"/>
      <c r="F241" s="88"/>
      <c r="G241" s="88"/>
      <c r="H241" s="88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88"/>
      <c r="B242" s="88"/>
      <c r="C242" s="88"/>
      <c r="D242" s="88"/>
      <c r="E242" s="88"/>
      <c r="F242" s="88"/>
      <c r="G242" s="88"/>
      <c r="H242" s="88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88"/>
      <c r="B243" s="88"/>
      <c r="C243" s="88"/>
      <c r="D243" s="88"/>
      <c r="E243" s="88"/>
      <c r="F243" s="88"/>
      <c r="G243" s="88"/>
      <c r="H243" s="88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88"/>
      <c r="B244" s="88"/>
      <c r="C244" s="88"/>
      <c r="D244" s="88"/>
      <c r="E244" s="88"/>
      <c r="F244" s="88"/>
      <c r="G244" s="88"/>
      <c r="H244" s="88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88"/>
      <c r="B245" s="88"/>
      <c r="C245" s="88"/>
      <c r="D245" s="88"/>
      <c r="E245" s="88"/>
      <c r="F245" s="88"/>
      <c r="G245" s="88"/>
      <c r="H245" s="88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88"/>
      <c r="B246" s="88"/>
      <c r="C246" s="88"/>
      <c r="D246" s="88"/>
      <c r="E246" s="88"/>
      <c r="F246" s="88"/>
      <c r="G246" s="88"/>
      <c r="H246" s="88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88"/>
      <c r="B247" s="88"/>
      <c r="C247" s="88"/>
      <c r="D247" s="88"/>
      <c r="E247" s="88"/>
      <c r="F247" s="88"/>
      <c r="G247" s="88"/>
      <c r="H247" s="88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88"/>
      <c r="B248" s="88"/>
      <c r="C248" s="88"/>
      <c r="D248" s="88"/>
      <c r="E248" s="88"/>
      <c r="F248" s="88"/>
      <c r="G248" s="88"/>
      <c r="H248" s="88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88"/>
      <c r="B249" s="88"/>
      <c r="C249" s="88"/>
      <c r="D249" s="88"/>
      <c r="E249" s="88"/>
      <c r="F249" s="88"/>
      <c r="G249" s="88"/>
      <c r="H249" s="88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88"/>
      <c r="B250" s="88"/>
      <c r="C250" s="88"/>
      <c r="D250" s="88"/>
      <c r="E250" s="88"/>
      <c r="F250" s="88"/>
      <c r="G250" s="88"/>
      <c r="H250" s="88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88"/>
      <c r="B251" s="88"/>
      <c r="C251" s="88"/>
      <c r="D251" s="88"/>
      <c r="E251" s="88"/>
      <c r="F251" s="88"/>
      <c r="G251" s="88"/>
      <c r="H251" s="88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88"/>
      <c r="B252" s="88"/>
      <c r="C252" s="88"/>
      <c r="D252" s="88"/>
      <c r="E252" s="88"/>
      <c r="F252" s="88"/>
      <c r="G252" s="88"/>
      <c r="H252" s="88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88"/>
      <c r="B253" s="88"/>
      <c r="C253" s="88"/>
      <c r="D253" s="88"/>
      <c r="E253" s="88"/>
      <c r="F253" s="88"/>
      <c r="G253" s="88"/>
      <c r="H253" s="88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88"/>
      <c r="B254" s="88"/>
      <c r="C254" s="88"/>
      <c r="D254" s="88"/>
      <c r="E254" s="88"/>
      <c r="F254" s="88"/>
      <c r="G254" s="88"/>
      <c r="H254" s="88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88"/>
      <c r="B255" s="88"/>
      <c r="C255" s="88"/>
      <c r="D255" s="88"/>
      <c r="E255" s="88"/>
      <c r="F255" s="88"/>
      <c r="G255" s="88"/>
      <c r="H255" s="88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88"/>
      <c r="B256" s="88"/>
      <c r="C256" s="88"/>
      <c r="D256" s="88"/>
      <c r="E256" s="88"/>
      <c r="F256" s="88"/>
      <c r="G256" s="88"/>
      <c r="H256" s="88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88"/>
      <c r="B257" s="88"/>
      <c r="C257" s="88"/>
      <c r="D257" s="88"/>
      <c r="E257" s="88"/>
      <c r="F257" s="88"/>
      <c r="G257" s="88"/>
      <c r="H257" s="88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88"/>
      <c r="B258" s="88"/>
      <c r="C258" s="88"/>
      <c r="D258" s="88"/>
      <c r="E258" s="88"/>
      <c r="F258" s="88"/>
      <c r="G258" s="88"/>
      <c r="H258" s="88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88"/>
      <c r="B259" s="88"/>
      <c r="C259" s="88"/>
      <c r="D259" s="88"/>
      <c r="E259" s="88"/>
      <c r="F259" s="88"/>
      <c r="G259" s="88"/>
      <c r="H259" s="88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88"/>
      <c r="B260" s="88"/>
      <c r="C260" s="88"/>
      <c r="D260" s="88"/>
      <c r="E260" s="88"/>
      <c r="F260" s="88"/>
      <c r="G260" s="88"/>
      <c r="H260" s="88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88"/>
      <c r="B261" s="88"/>
      <c r="C261" s="88"/>
      <c r="D261" s="88"/>
      <c r="E261" s="88"/>
      <c r="F261" s="88"/>
      <c r="G261" s="88"/>
      <c r="H261" s="88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88"/>
      <c r="B262" s="88"/>
      <c r="C262" s="88"/>
      <c r="D262" s="88"/>
      <c r="E262" s="88"/>
      <c r="F262" s="88"/>
      <c r="G262" s="88"/>
      <c r="H262" s="88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88"/>
      <c r="B263" s="88"/>
      <c r="C263" s="88"/>
      <c r="D263" s="88"/>
      <c r="E263" s="88"/>
      <c r="F263" s="88"/>
      <c r="G263" s="88"/>
      <c r="H263" s="88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88"/>
      <c r="B264" s="88"/>
      <c r="C264" s="88"/>
      <c r="D264" s="88"/>
      <c r="E264" s="88"/>
      <c r="F264" s="88"/>
      <c r="G264" s="88"/>
      <c r="H264" s="88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88"/>
      <c r="B265" s="88"/>
      <c r="C265" s="88"/>
      <c r="D265" s="88"/>
      <c r="E265" s="88"/>
      <c r="F265" s="88"/>
      <c r="G265" s="88"/>
      <c r="H265" s="88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88"/>
      <c r="B266" s="88"/>
      <c r="C266" s="88"/>
      <c r="D266" s="88"/>
      <c r="E266" s="88"/>
      <c r="F266" s="88"/>
      <c r="G266" s="88"/>
      <c r="H266" s="88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88"/>
      <c r="B267" s="88"/>
      <c r="C267" s="88"/>
      <c r="D267" s="88"/>
      <c r="E267" s="88"/>
      <c r="F267" s="88"/>
      <c r="G267" s="88"/>
      <c r="H267" s="88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88"/>
      <c r="B268" s="88"/>
      <c r="C268" s="88"/>
      <c r="D268" s="88"/>
      <c r="E268" s="88"/>
      <c r="F268" s="88"/>
      <c r="G268" s="88"/>
      <c r="H268" s="88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88"/>
      <c r="B269" s="88"/>
      <c r="C269" s="88"/>
      <c r="D269" s="88"/>
      <c r="E269" s="88"/>
      <c r="F269" s="88"/>
      <c r="G269" s="88"/>
      <c r="H269" s="88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88"/>
      <c r="B270" s="88"/>
      <c r="C270" s="88"/>
      <c r="D270" s="88"/>
      <c r="E270" s="88"/>
      <c r="F270" s="88"/>
      <c r="G270" s="88"/>
      <c r="H270" s="88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88"/>
      <c r="B271" s="88"/>
      <c r="C271" s="88"/>
      <c r="D271" s="88"/>
      <c r="E271" s="88"/>
      <c r="F271" s="88"/>
      <c r="G271" s="88"/>
      <c r="H271" s="88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88"/>
      <c r="B272" s="88"/>
      <c r="C272" s="88"/>
      <c r="D272" s="88"/>
      <c r="E272" s="88"/>
      <c r="F272" s="88"/>
      <c r="G272" s="88"/>
      <c r="H272" s="88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88"/>
      <c r="B273" s="88"/>
      <c r="C273" s="88"/>
      <c r="D273" s="88"/>
      <c r="E273" s="88"/>
      <c r="F273" s="88"/>
      <c r="G273" s="88"/>
      <c r="H273" s="88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88"/>
      <c r="B274" s="88"/>
      <c r="C274" s="88"/>
      <c r="D274" s="88"/>
      <c r="E274" s="88"/>
      <c r="F274" s="88"/>
      <c r="G274" s="88"/>
      <c r="H274" s="88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88"/>
      <c r="B275" s="88"/>
      <c r="C275" s="88"/>
      <c r="D275" s="88"/>
      <c r="E275" s="88"/>
      <c r="F275" s="88"/>
      <c r="G275" s="88"/>
      <c r="H275" s="88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88"/>
      <c r="B276" s="88"/>
      <c r="C276" s="88"/>
      <c r="D276" s="88"/>
      <c r="E276" s="88"/>
      <c r="F276" s="88"/>
      <c r="G276" s="88"/>
      <c r="H276" s="88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88"/>
      <c r="B277" s="88"/>
      <c r="C277" s="88"/>
      <c r="D277" s="88"/>
      <c r="E277" s="88"/>
      <c r="F277" s="88"/>
      <c r="G277" s="88"/>
      <c r="H277" s="88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88"/>
      <c r="B278" s="88"/>
      <c r="C278" s="88"/>
      <c r="D278" s="88"/>
      <c r="E278" s="88"/>
      <c r="F278" s="88"/>
      <c r="G278" s="88"/>
      <c r="H278" s="88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88"/>
      <c r="B279" s="88"/>
      <c r="C279" s="88"/>
      <c r="D279" s="88"/>
      <c r="E279" s="88"/>
      <c r="F279" s="88"/>
      <c r="G279" s="88"/>
      <c r="H279" s="88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88"/>
      <c r="B280" s="88"/>
      <c r="C280" s="88"/>
      <c r="D280" s="88"/>
      <c r="E280" s="88"/>
      <c r="F280" s="88"/>
      <c r="G280" s="88"/>
      <c r="H280" s="88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88"/>
      <c r="B281" s="88"/>
      <c r="C281" s="88"/>
      <c r="D281" s="88"/>
      <c r="E281" s="88"/>
      <c r="F281" s="88"/>
      <c r="G281" s="88"/>
      <c r="H281" s="88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88"/>
      <c r="B282" s="88"/>
      <c r="C282" s="88"/>
      <c r="D282" s="88"/>
      <c r="E282" s="88"/>
      <c r="F282" s="88"/>
      <c r="G282" s="88"/>
      <c r="H282" s="88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88"/>
      <c r="B283" s="88"/>
      <c r="C283" s="88"/>
      <c r="D283" s="88"/>
      <c r="E283" s="88"/>
      <c r="F283" s="88"/>
      <c r="G283" s="88"/>
      <c r="H283" s="88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88"/>
      <c r="B284" s="88"/>
      <c r="C284" s="88"/>
      <c r="D284" s="88"/>
      <c r="E284" s="88"/>
      <c r="F284" s="88"/>
      <c r="G284" s="88"/>
      <c r="H284" s="88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88"/>
      <c r="B285" s="88"/>
      <c r="C285" s="88"/>
      <c r="D285" s="88"/>
      <c r="E285" s="88"/>
      <c r="F285" s="88"/>
      <c r="G285" s="88"/>
      <c r="H285" s="88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88"/>
      <c r="B286" s="88"/>
      <c r="C286" s="88"/>
      <c r="D286" s="88"/>
      <c r="E286" s="88"/>
      <c r="F286" s="88"/>
      <c r="G286" s="88"/>
      <c r="H286" s="88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88"/>
      <c r="B287" s="88"/>
      <c r="C287" s="88"/>
      <c r="D287" s="88"/>
      <c r="E287" s="88"/>
      <c r="F287" s="88"/>
      <c r="G287" s="88"/>
      <c r="H287" s="88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88"/>
      <c r="B288" s="88"/>
      <c r="C288" s="88"/>
      <c r="D288" s="88"/>
      <c r="E288" s="88"/>
      <c r="F288" s="88"/>
      <c r="G288" s="88"/>
      <c r="H288" s="88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88"/>
      <c r="B289" s="88"/>
      <c r="C289" s="88"/>
      <c r="D289" s="88"/>
      <c r="E289" s="88"/>
      <c r="F289" s="88"/>
      <c r="G289" s="88"/>
      <c r="H289" s="88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88"/>
      <c r="B290" s="88"/>
      <c r="C290" s="88"/>
      <c r="D290" s="88"/>
      <c r="E290" s="88"/>
      <c r="F290" s="88"/>
      <c r="G290" s="88"/>
      <c r="H290" s="88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88"/>
      <c r="B291" s="88"/>
      <c r="C291" s="88"/>
      <c r="D291" s="88"/>
      <c r="E291" s="88"/>
      <c r="F291" s="88"/>
      <c r="G291" s="88"/>
      <c r="H291" s="88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88"/>
      <c r="B292" s="88"/>
      <c r="C292" s="88"/>
      <c r="D292" s="88"/>
      <c r="E292" s="88"/>
      <c r="F292" s="88"/>
      <c r="G292" s="88"/>
      <c r="H292" s="88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88"/>
      <c r="B293" s="88"/>
      <c r="C293" s="88"/>
      <c r="D293" s="88"/>
      <c r="E293" s="88"/>
      <c r="F293" s="88"/>
      <c r="G293" s="88"/>
      <c r="H293" s="88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88"/>
      <c r="B294" s="88"/>
      <c r="C294" s="88"/>
      <c r="D294" s="88"/>
      <c r="E294" s="88"/>
      <c r="F294" s="88"/>
      <c r="G294" s="88"/>
      <c r="H294" s="88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88"/>
      <c r="B295" s="88"/>
      <c r="C295" s="88"/>
      <c r="D295" s="88"/>
      <c r="E295" s="88"/>
      <c r="F295" s="88"/>
      <c r="G295" s="88"/>
      <c r="H295" s="88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88"/>
      <c r="B296" s="88"/>
      <c r="C296" s="88"/>
      <c r="D296" s="88"/>
      <c r="E296" s="88"/>
      <c r="F296" s="88"/>
      <c r="G296" s="88"/>
      <c r="H296" s="88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88"/>
      <c r="B297" s="88"/>
      <c r="C297" s="88"/>
      <c r="D297" s="88"/>
      <c r="E297" s="88"/>
      <c r="F297" s="88"/>
      <c r="G297" s="88"/>
      <c r="H297" s="88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88"/>
      <c r="B298" s="88"/>
      <c r="C298" s="88"/>
      <c r="D298" s="88"/>
      <c r="E298" s="88"/>
      <c r="F298" s="88"/>
      <c r="G298" s="88"/>
      <c r="H298" s="88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88"/>
      <c r="B299" s="88"/>
      <c r="C299" s="88"/>
      <c r="D299" s="88"/>
      <c r="E299" s="88"/>
      <c r="F299" s="88"/>
      <c r="G299" s="88"/>
      <c r="H299" s="88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88"/>
      <c r="B300" s="88"/>
      <c r="C300" s="88"/>
      <c r="D300" s="88"/>
      <c r="E300" s="88"/>
      <c r="F300" s="88"/>
      <c r="G300" s="88"/>
      <c r="H300" s="88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88"/>
      <c r="B301" s="88"/>
      <c r="C301" s="88"/>
      <c r="D301" s="88"/>
      <c r="E301" s="88"/>
      <c r="F301" s="88"/>
      <c r="G301" s="88"/>
      <c r="H301" s="88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88"/>
      <c r="B302" s="88"/>
      <c r="C302" s="88"/>
      <c r="D302" s="88"/>
      <c r="E302" s="88"/>
      <c r="F302" s="88"/>
      <c r="G302" s="88"/>
      <c r="H302" s="88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88"/>
      <c r="B303" s="88"/>
      <c r="C303" s="88"/>
      <c r="D303" s="88"/>
      <c r="E303" s="88"/>
      <c r="F303" s="88"/>
      <c r="G303" s="88"/>
      <c r="H303" s="88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88"/>
      <c r="B304" s="88"/>
      <c r="C304" s="88"/>
      <c r="D304" s="88"/>
      <c r="E304" s="88"/>
      <c r="F304" s="88"/>
      <c r="G304" s="88"/>
      <c r="H304" s="88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88"/>
      <c r="B305" s="88"/>
      <c r="C305" s="88"/>
      <c r="D305" s="88"/>
      <c r="E305" s="88"/>
      <c r="F305" s="88"/>
      <c r="G305" s="88"/>
      <c r="H305" s="88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88"/>
      <c r="B306" s="88"/>
      <c r="C306" s="88"/>
      <c r="D306" s="88"/>
      <c r="E306" s="88"/>
      <c r="F306" s="88"/>
      <c r="G306" s="88"/>
      <c r="H306" s="88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88"/>
      <c r="B307" s="88"/>
      <c r="C307" s="88"/>
      <c r="D307" s="88"/>
      <c r="E307" s="88"/>
      <c r="F307" s="88"/>
      <c r="G307" s="88"/>
      <c r="H307" s="88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88"/>
      <c r="B308" s="88"/>
      <c r="C308" s="88"/>
      <c r="D308" s="88"/>
      <c r="E308" s="88"/>
      <c r="F308" s="88"/>
      <c r="G308" s="88"/>
      <c r="H308" s="88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88"/>
      <c r="B309" s="88"/>
      <c r="C309" s="88"/>
      <c r="D309" s="88"/>
      <c r="E309" s="88"/>
      <c r="F309" s="88"/>
      <c r="G309" s="88"/>
      <c r="H309" s="88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88"/>
      <c r="B310" s="88"/>
      <c r="C310" s="88"/>
      <c r="D310" s="88"/>
      <c r="E310" s="88"/>
      <c r="F310" s="88"/>
      <c r="G310" s="88"/>
      <c r="H310" s="88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88"/>
      <c r="B311" s="88"/>
      <c r="C311" s="88"/>
      <c r="D311" s="88"/>
      <c r="E311" s="88"/>
      <c r="F311" s="88"/>
      <c r="G311" s="88"/>
      <c r="H311" s="88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88"/>
      <c r="B312" s="88"/>
      <c r="C312" s="88"/>
      <c r="D312" s="88"/>
      <c r="E312" s="88"/>
      <c r="F312" s="88"/>
      <c r="G312" s="88"/>
      <c r="H312" s="88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88"/>
      <c r="B313" s="88"/>
      <c r="C313" s="88"/>
      <c r="D313" s="88"/>
      <c r="E313" s="88"/>
      <c r="F313" s="88"/>
      <c r="G313" s="88"/>
      <c r="H313" s="88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88"/>
      <c r="B314" s="88"/>
      <c r="C314" s="88"/>
      <c r="D314" s="88"/>
      <c r="E314" s="88"/>
      <c r="F314" s="88"/>
      <c r="G314" s="88"/>
      <c r="H314" s="88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88"/>
      <c r="B315" s="88"/>
      <c r="C315" s="88"/>
      <c r="D315" s="88"/>
      <c r="E315" s="88"/>
      <c r="F315" s="88"/>
      <c r="G315" s="88"/>
      <c r="H315" s="88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88"/>
      <c r="B316" s="88"/>
      <c r="C316" s="88"/>
      <c r="D316" s="88"/>
      <c r="E316" s="88"/>
      <c r="F316" s="88"/>
      <c r="G316" s="88"/>
      <c r="H316" s="88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88"/>
      <c r="B317" s="88"/>
      <c r="C317" s="88"/>
      <c r="D317" s="88"/>
      <c r="E317" s="88"/>
      <c r="F317" s="88"/>
      <c r="G317" s="88"/>
      <c r="H317" s="88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88"/>
      <c r="B318" s="88"/>
      <c r="C318" s="88"/>
      <c r="D318" s="88"/>
      <c r="E318" s="88"/>
      <c r="F318" s="88"/>
      <c r="G318" s="88"/>
      <c r="H318" s="88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88"/>
      <c r="B319" s="88"/>
      <c r="C319" s="88"/>
      <c r="D319" s="88"/>
      <c r="E319" s="88"/>
      <c r="F319" s="88"/>
      <c r="G319" s="88"/>
      <c r="H319" s="88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88"/>
      <c r="B320" s="88"/>
      <c r="C320" s="88"/>
      <c r="D320" s="88"/>
      <c r="E320" s="88"/>
      <c r="F320" s="88"/>
      <c r="G320" s="88"/>
      <c r="H320" s="88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88"/>
      <c r="B321" s="88"/>
      <c r="C321" s="88"/>
      <c r="D321" s="88"/>
      <c r="E321" s="88"/>
      <c r="F321" s="88"/>
      <c r="G321" s="88"/>
      <c r="H321" s="88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88"/>
      <c r="B322" s="88"/>
      <c r="C322" s="88"/>
      <c r="D322" s="88"/>
      <c r="E322" s="88"/>
      <c r="F322" s="88"/>
      <c r="G322" s="88"/>
      <c r="H322" s="88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88"/>
      <c r="B323" s="88"/>
      <c r="C323" s="88"/>
      <c r="D323" s="88"/>
      <c r="E323" s="88"/>
      <c r="F323" s="88"/>
      <c r="G323" s="88"/>
      <c r="H323" s="88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88"/>
      <c r="B324" s="88"/>
      <c r="C324" s="88"/>
      <c r="D324" s="88"/>
      <c r="E324" s="88"/>
      <c r="F324" s="88"/>
      <c r="G324" s="88"/>
      <c r="H324" s="88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88"/>
      <c r="B325" s="88"/>
      <c r="C325" s="88"/>
      <c r="D325" s="88"/>
      <c r="E325" s="88"/>
      <c r="F325" s="88"/>
      <c r="G325" s="88"/>
      <c r="H325" s="88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88"/>
      <c r="B326" s="88"/>
      <c r="C326" s="88"/>
      <c r="D326" s="88"/>
      <c r="E326" s="88"/>
      <c r="F326" s="88"/>
      <c r="G326" s="88"/>
      <c r="H326" s="88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88"/>
      <c r="B327" s="88"/>
      <c r="C327" s="88"/>
      <c r="D327" s="88"/>
      <c r="E327" s="88"/>
      <c r="F327" s="88"/>
      <c r="G327" s="88"/>
      <c r="H327" s="88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88"/>
      <c r="B328" s="88"/>
      <c r="C328" s="88"/>
      <c r="D328" s="88"/>
      <c r="E328" s="88"/>
      <c r="F328" s="88"/>
      <c r="G328" s="88"/>
      <c r="H328" s="88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88"/>
      <c r="B329" s="88"/>
      <c r="C329" s="88"/>
      <c r="D329" s="88"/>
      <c r="E329" s="88"/>
      <c r="F329" s="88"/>
      <c r="G329" s="88"/>
      <c r="H329" s="88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88"/>
      <c r="B330" s="88"/>
      <c r="C330" s="88"/>
      <c r="D330" s="88"/>
      <c r="E330" s="88"/>
      <c r="F330" s="88"/>
      <c r="G330" s="88"/>
      <c r="H330" s="88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88"/>
      <c r="B331" s="88"/>
      <c r="C331" s="88"/>
      <c r="D331" s="88"/>
      <c r="E331" s="88"/>
      <c r="F331" s="88"/>
      <c r="G331" s="88"/>
      <c r="H331" s="88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88"/>
      <c r="B332" s="88"/>
      <c r="C332" s="88"/>
      <c r="D332" s="88"/>
      <c r="E332" s="88"/>
      <c r="F332" s="88"/>
      <c r="G332" s="88"/>
      <c r="H332" s="88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88"/>
      <c r="B333" s="88"/>
      <c r="C333" s="88"/>
      <c r="D333" s="88"/>
      <c r="E333" s="88"/>
      <c r="F333" s="88"/>
      <c r="G333" s="88"/>
      <c r="H333" s="88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88"/>
      <c r="B334" s="88"/>
      <c r="C334" s="88"/>
      <c r="D334" s="88"/>
      <c r="E334" s="88"/>
      <c r="F334" s="88"/>
      <c r="G334" s="88"/>
      <c r="H334" s="88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88"/>
      <c r="B335" s="88"/>
      <c r="C335" s="88"/>
      <c r="D335" s="88"/>
      <c r="E335" s="88"/>
      <c r="F335" s="88"/>
      <c r="G335" s="88"/>
      <c r="H335" s="88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88"/>
      <c r="B336" s="88"/>
      <c r="C336" s="88"/>
      <c r="D336" s="88"/>
      <c r="E336" s="88"/>
      <c r="F336" s="88"/>
      <c r="G336" s="88"/>
      <c r="H336" s="88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88"/>
      <c r="B337" s="88"/>
      <c r="C337" s="88"/>
      <c r="D337" s="88"/>
      <c r="E337" s="88"/>
      <c r="F337" s="88"/>
      <c r="G337" s="88"/>
      <c r="H337" s="88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88"/>
      <c r="B338" s="88"/>
      <c r="C338" s="88"/>
      <c r="D338" s="88"/>
      <c r="E338" s="88"/>
      <c r="F338" s="88"/>
      <c r="G338" s="88"/>
      <c r="H338" s="88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88"/>
      <c r="B339" s="88"/>
      <c r="C339" s="88"/>
      <c r="D339" s="88"/>
      <c r="E339" s="88"/>
      <c r="F339" s="88"/>
      <c r="G339" s="88"/>
      <c r="H339" s="88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88"/>
      <c r="B340" s="88"/>
      <c r="C340" s="88"/>
      <c r="D340" s="88"/>
      <c r="E340" s="88"/>
      <c r="F340" s="88"/>
      <c r="G340" s="88"/>
      <c r="H340" s="88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88"/>
      <c r="B341" s="88"/>
      <c r="C341" s="88"/>
      <c r="D341" s="88"/>
      <c r="E341" s="88"/>
      <c r="F341" s="88"/>
      <c r="G341" s="88"/>
      <c r="H341" s="88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88"/>
      <c r="B342" s="88"/>
      <c r="C342" s="88"/>
      <c r="D342" s="88"/>
      <c r="E342" s="88"/>
      <c r="F342" s="88"/>
      <c r="G342" s="88"/>
      <c r="H342" s="88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88"/>
      <c r="B343" s="88"/>
      <c r="C343" s="88"/>
      <c r="D343" s="88"/>
      <c r="E343" s="88"/>
      <c r="F343" s="88"/>
      <c r="G343" s="88"/>
      <c r="H343" s="88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88"/>
      <c r="B344" s="88"/>
      <c r="C344" s="88"/>
      <c r="D344" s="88"/>
      <c r="E344" s="88"/>
      <c r="F344" s="88"/>
      <c r="G344" s="88"/>
      <c r="H344" s="88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88"/>
      <c r="B345" s="88"/>
      <c r="C345" s="88"/>
      <c r="D345" s="88"/>
      <c r="E345" s="88"/>
      <c r="F345" s="88"/>
      <c r="G345" s="88"/>
      <c r="H345" s="88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88"/>
      <c r="B346" s="88"/>
      <c r="C346" s="88"/>
      <c r="D346" s="88"/>
      <c r="E346" s="88"/>
      <c r="F346" s="88"/>
      <c r="G346" s="88"/>
      <c r="H346" s="88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88"/>
      <c r="B347" s="88"/>
      <c r="C347" s="88"/>
      <c r="D347" s="88"/>
      <c r="E347" s="88"/>
      <c r="F347" s="88"/>
      <c r="G347" s="88"/>
      <c r="H347" s="88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88"/>
      <c r="B348" s="88"/>
      <c r="C348" s="88"/>
      <c r="D348" s="88"/>
      <c r="E348" s="88"/>
      <c r="F348" s="88"/>
      <c r="G348" s="88"/>
      <c r="H348" s="88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88"/>
      <c r="B349" s="88"/>
      <c r="C349" s="88"/>
      <c r="D349" s="88"/>
      <c r="E349" s="88"/>
      <c r="F349" s="88"/>
      <c r="G349" s="88"/>
      <c r="H349" s="88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88"/>
      <c r="B350" s="88"/>
      <c r="C350" s="88"/>
      <c r="D350" s="88"/>
      <c r="E350" s="88"/>
      <c r="F350" s="88"/>
      <c r="G350" s="88"/>
      <c r="H350" s="88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88"/>
      <c r="B351" s="88"/>
      <c r="C351" s="88"/>
      <c r="D351" s="88"/>
      <c r="E351" s="88"/>
      <c r="F351" s="88"/>
      <c r="G351" s="88"/>
      <c r="H351" s="88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88"/>
      <c r="B352" s="88"/>
      <c r="C352" s="88"/>
      <c r="D352" s="88"/>
      <c r="E352" s="88"/>
      <c r="F352" s="88"/>
      <c r="G352" s="88"/>
      <c r="H352" s="88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88"/>
      <c r="B353" s="88"/>
      <c r="C353" s="88"/>
      <c r="D353" s="88"/>
      <c r="E353" s="88"/>
      <c r="F353" s="88"/>
      <c r="G353" s="88"/>
      <c r="H353" s="88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88"/>
      <c r="B354" s="88"/>
      <c r="C354" s="88"/>
      <c r="D354" s="88"/>
      <c r="E354" s="88"/>
      <c r="F354" s="88"/>
      <c r="G354" s="88"/>
      <c r="H354" s="88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88"/>
      <c r="B355" s="88"/>
      <c r="C355" s="88"/>
      <c r="D355" s="88"/>
      <c r="E355" s="88"/>
      <c r="F355" s="88"/>
      <c r="G355" s="88"/>
      <c r="H355" s="88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88"/>
      <c r="B356" s="88"/>
      <c r="C356" s="88"/>
      <c r="D356" s="88"/>
      <c r="E356" s="88"/>
      <c r="F356" s="88"/>
      <c r="G356" s="88"/>
      <c r="H356" s="88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88"/>
      <c r="B357" s="88"/>
      <c r="C357" s="88"/>
      <c r="D357" s="88"/>
      <c r="E357" s="88"/>
      <c r="F357" s="88"/>
      <c r="G357" s="88"/>
      <c r="H357" s="88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88"/>
      <c r="B358" s="88"/>
      <c r="C358" s="88"/>
      <c r="D358" s="88"/>
      <c r="E358" s="88"/>
      <c r="F358" s="88"/>
      <c r="G358" s="88"/>
      <c r="H358" s="88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88"/>
      <c r="B359" s="88"/>
      <c r="C359" s="88"/>
      <c r="D359" s="88"/>
      <c r="E359" s="88"/>
      <c r="F359" s="88"/>
      <c r="G359" s="88"/>
      <c r="H359" s="88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88"/>
      <c r="B360" s="88"/>
      <c r="C360" s="88"/>
      <c r="D360" s="88"/>
      <c r="E360" s="88"/>
      <c r="F360" s="88"/>
      <c r="G360" s="88"/>
      <c r="H360" s="88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88"/>
      <c r="B361" s="88"/>
      <c r="C361" s="88"/>
      <c r="D361" s="88"/>
      <c r="E361" s="88"/>
      <c r="F361" s="88"/>
      <c r="G361" s="88"/>
      <c r="H361" s="88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88"/>
      <c r="B362" s="88"/>
      <c r="C362" s="88"/>
      <c r="D362" s="88"/>
      <c r="E362" s="88"/>
      <c r="F362" s="88"/>
      <c r="G362" s="88"/>
      <c r="H362" s="88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88"/>
      <c r="B363" s="88"/>
      <c r="C363" s="88"/>
      <c r="D363" s="88"/>
      <c r="E363" s="88"/>
      <c r="F363" s="88"/>
      <c r="G363" s="88"/>
      <c r="H363" s="88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88"/>
      <c r="B364" s="88"/>
      <c r="C364" s="88"/>
      <c r="D364" s="88"/>
      <c r="E364" s="88"/>
      <c r="F364" s="88"/>
      <c r="G364" s="88"/>
      <c r="H364" s="88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88"/>
      <c r="B365" s="88"/>
      <c r="C365" s="88"/>
      <c r="D365" s="88"/>
      <c r="E365" s="88"/>
      <c r="F365" s="88"/>
      <c r="G365" s="88"/>
      <c r="H365" s="88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88"/>
      <c r="B366" s="88"/>
      <c r="C366" s="88"/>
      <c r="D366" s="88"/>
      <c r="E366" s="88"/>
      <c r="F366" s="88"/>
      <c r="G366" s="88"/>
      <c r="H366" s="88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88"/>
      <c r="B367" s="88"/>
      <c r="C367" s="88"/>
      <c r="D367" s="88"/>
      <c r="E367" s="88"/>
      <c r="F367" s="88"/>
      <c r="G367" s="88"/>
      <c r="H367" s="88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88"/>
      <c r="B368" s="88"/>
      <c r="C368" s="88"/>
      <c r="D368" s="88"/>
      <c r="E368" s="88"/>
      <c r="F368" s="88"/>
      <c r="G368" s="88"/>
      <c r="H368" s="88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88"/>
      <c r="B369" s="88"/>
      <c r="C369" s="88"/>
      <c r="D369" s="88"/>
      <c r="E369" s="88"/>
      <c r="F369" s="88"/>
      <c r="G369" s="88"/>
      <c r="H369" s="88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88"/>
      <c r="B370" s="88"/>
      <c r="C370" s="88"/>
      <c r="D370" s="88"/>
      <c r="E370" s="88"/>
      <c r="F370" s="88"/>
      <c r="G370" s="88"/>
      <c r="H370" s="88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88"/>
      <c r="B371" s="88"/>
      <c r="C371" s="88"/>
      <c r="D371" s="88"/>
      <c r="E371" s="88"/>
      <c r="F371" s="88"/>
      <c r="G371" s="88"/>
      <c r="H371" s="88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88"/>
      <c r="B372" s="88"/>
      <c r="C372" s="88"/>
      <c r="D372" s="88"/>
      <c r="E372" s="88"/>
      <c r="F372" s="88"/>
      <c r="G372" s="88"/>
      <c r="H372" s="88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88"/>
      <c r="B373" s="88"/>
      <c r="C373" s="88"/>
      <c r="D373" s="88"/>
      <c r="E373" s="88"/>
      <c r="F373" s="88"/>
      <c r="G373" s="88"/>
      <c r="H373" s="88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88"/>
      <c r="B374" s="88"/>
      <c r="C374" s="88"/>
      <c r="D374" s="88"/>
      <c r="E374" s="88"/>
      <c r="F374" s="88"/>
      <c r="G374" s="88"/>
      <c r="H374" s="88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88"/>
      <c r="B375" s="88"/>
      <c r="C375" s="88"/>
      <c r="D375" s="88"/>
      <c r="E375" s="88"/>
      <c r="F375" s="88"/>
      <c r="G375" s="88"/>
      <c r="H375" s="88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88"/>
      <c r="B376" s="88"/>
      <c r="C376" s="88"/>
      <c r="D376" s="88"/>
      <c r="E376" s="88"/>
      <c r="F376" s="88"/>
      <c r="G376" s="88"/>
      <c r="H376" s="88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88"/>
      <c r="B377" s="88"/>
      <c r="C377" s="88"/>
      <c r="D377" s="88"/>
      <c r="E377" s="88"/>
      <c r="F377" s="88"/>
      <c r="G377" s="88"/>
      <c r="H377" s="88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88"/>
      <c r="B378" s="88"/>
      <c r="C378" s="88"/>
      <c r="D378" s="88"/>
      <c r="E378" s="88"/>
      <c r="F378" s="88"/>
      <c r="G378" s="88"/>
      <c r="H378" s="88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88"/>
      <c r="B379" s="88"/>
      <c r="C379" s="88"/>
      <c r="D379" s="88"/>
      <c r="E379" s="88"/>
      <c r="F379" s="88"/>
      <c r="G379" s="88"/>
      <c r="H379" s="88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88"/>
      <c r="B380" s="88"/>
      <c r="C380" s="88"/>
      <c r="D380" s="88"/>
      <c r="E380" s="88"/>
      <c r="F380" s="88"/>
      <c r="G380" s="88"/>
      <c r="H380" s="88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88"/>
      <c r="B381" s="88"/>
      <c r="C381" s="88"/>
      <c r="D381" s="88"/>
      <c r="E381" s="88"/>
      <c r="F381" s="88"/>
      <c r="G381" s="88"/>
      <c r="H381" s="88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88"/>
      <c r="B382" s="88"/>
      <c r="C382" s="88"/>
      <c r="D382" s="88"/>
      <c r="E382" s="88"/>
      <c r="F382" s="88"/>
      <c r="G382" s="88"/>
      <c r="H382" s="88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88"/>
      <c r="B383" s="88"/>
      <c r="C383" s="88"/>
      <c r="D383" s="88"/>
      <c r="E383" s="88"/>
      <c r="F383" s="88"/>
      <c r="G383" s="88"/>
      <c r="H383" s="88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88"/>
      <c r="B384" s="88"/>
      <c r="C384" s="88"/>
      <c r="D384" s="88"/>
      <c r="E384" s="88"/>
      <c r="F384" s="88"/>
      <c r="G384" s="88"/>
      <c r="H384" s="88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88"/>
      <c r="B385" s="88"/>
      <c r="C385" s="88"/>
      <c r="D385" s="88"/>
      <c r="E385" s="88"/>
      <c r="F385" s="88"/>
      <c r="G385" s="88"/>
      <c r="H385" s="88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88"/>
      <c r="B386" s="88"/>
      <c r="C386" s="88"/>
      <c r="D386" s="88"/>
      <c r="E386" s="88"/>
      <c r="F386" s="88"/>
      <c r="G386" s="88"/>
      <c r="H386" s="88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88"/>
      <c r="B387" s="88"/>
      <c r="C387" s="88"/>
      <c r="D387" s="88"/>
      <c r="E387" s="88"/>
      <c r="F387" s="88"/>
      <c r="G387" s="88"/>
      <c r="H387" s="88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88"/>
      <c r="B388" s="88"/>
      <c r="C388" s="88"/>
      <c r="D388" s="88"/>
      <c r="E388" s="88"/>
      <c r="F388" s="88"/>
      <c r="G388" s="88"/>
      <c r="H388" s="88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88"/>
      <c r="B389" s="88"/>
      <c r="C389" s="88"/>
      <c r="D389" s="88"/>
      <c r="E389" s="88"/>
      <c r="F389" s="88"/>
      <c r="G389" s="88"/>
      <c r="H389" s="88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88"/>
      <c r="B390" s="88"/>
      <c r="C390" s="88"/>
      <c r="D390" s="88"/>
      <c r="E390" s="88"/>
      <c r="F390" s="88"/>
      <c r="G390" s="88"/>
      <c r="H390" s="88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88"/>
      <c r="B391" s="88"/>
      <c r="C391" s="88"/>
      <c r="D391" s="88"/>
      <c r="E391" s="88"/>
      <c r="F391" s="88"/>
      <c r="G391" s="88"/>
      <c r="H391" s="88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88"/>
      <c r="B392" s="88"/>
      <c r="C392" s="88"/>
      <c r="D392" s="88"/>
      <c r="E392" s="88"/>
      <c r="F392" s="88"/>
      <c r="G392" s="88"/>
      <c r="H392" s="88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88"/>
      <c r="B393" s="88"/>
      <c r="C393" s="88"/>
      <c r="D393" s="88"/>
      <c r="E393" s="88"/>
      <c r="F393" s="88"/>
      <c r="G393" s="88"/>
      <c r="H393" s="88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88"/>
      <c r="B394" s="88"/>
      <c r="C394" s="88"/>
      <c r="D394" s="88"/>
      <c r="E394" s="88"/>
      <c r="F394" s="88"/>
      <c r="G394" s="88"/>
      <c r="H394" s="88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88"/>
      <c r="B395" s="88"/>
      <c r="C395" s="88"/>
      <c r="D395" s="88"/>
      <c r="E395" s="88"/>
      <c r="F395" s="88"/>
      <c r="G395" s="88"/>
      <c r="H395" s="88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88"/>
      <c r="B396" s="88"/>
      <c r="C396" s="88"/>
      <c r="D396" s="88"/>
      <c r="E396" s="88"/>
      <c r="F396" s="88"/>
      <c r="G396" s="88"/>
      <c r="H396" s="88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88"/>
      <c r="B397" s="88"/>
      <c r="C397" s="88"/>
      <c r="D397" s="88"/>
      <c r="E397" s="88"/>
      <c r="F397" s="88"/>
      <c r="G397" s="88"/>
      <c r="H397" s="88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88"/>
      <c r="B398" s="88"/>
      <c r="C398" s="88"/>
      <c r="D398" s="88"/>
      <c r="E398" s="88"/>
      <c r="F398" s="88"/>
      <c r="G398" s="88"/>
      <c r="H398" s="88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88"/>
      <c r="B399" s="88"/>
      <c r="C399" s="88"/>
      <c r="D399" s="88"/>
      <c r="E399" s="88"/>
      <c r="F399" s="88"/>
      <c r="G399" s="88"/>
      <c r="H399" s="88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88"/>
      <c r="B400" s="88"/>
      <c r="C400" s="88"/>
      <c r="D400" s="88"/>
      <c r="E400" s="88"/>
      <c r="F400" s="88"/>
      <c r="G400" s="88"/>
      <c r="H400" s="88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88"/>
      <c r="B401" s="88"/>
      <c r="C401" s="88"/>
      <c r="D401" s="88"/>
      <c r="E401" s="88"/>
      <c r="F401" s="88"/>
      <c r="G401" s="88"/>
      <c r="H401" s="88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88"/>
      <c r="B402" s="88"/>
      <c r="C402" s="88"/>
      <c r="D402" s="88"/>
      <c r="E402" s="88"/>
      <c r="F402" s="88"/>
      <c r="G402" s="88"/>
      <c r="H402" s="88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88"/>
      <c r="B403" s="88"/>
      <c r="C403" s="88"/>
      <c r="D403" s="88"/>
      <c r="E403" s="88"/>
      <c r="F403" s="88"/>
      <c r="G403" s="88"/>
      <c r="H403" s="88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88"/>
      <c r="B404" s="88"/>
      <c r="C404" s="88"/>
      <c r="D404" s="88"/>
      <c r="E404" s="88"/>
      <c r="F404" s="88"/>
      <c r="G404" s="88"/>
      <c r="H404" s="88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88"/>
      <c r="B405" s="88"/>
      <c r="C405" s="88"/>
      <c r="D405" s="88"/>
      <c r="E405" s="88"/>
      <c r="F405" s="88"/>
      <c r="G405" s="88"/>
      <c r="H405" s="88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88"/>
      <c r="B406" s="88"/>
      <c r="C406" s="88"/>
      <c r="D406" s="88"/>
      <c r="E406" s="88"/>
      <c r="F406" s="88"/>
      <c r="G406" s="88"/>
      <c r="H406" s="88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88"/>
      <c r="B407" s="88"/>
      <c r="C407" s="88"/>
      <c r="D407" s="88"/>
      <c r="E407" s="88"/>
      <c r="F407" s="88"/>
      <c r="G407" s="88"/>
      <c r="H407" s="88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88"/>
      <c r="B408" s="88"/>
      <c r="C408" s="88"/>
      <c r="D408" s="88"/>
      <c r="E408" s="88"/>
      <c r="F408" s="88"/>
      <c r="G408" s="88"/>
      <c r="H408" s="88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88"/>
      <c r="B409" s="88"/>
      <c r="C409" s="88"/>
      <c r="D409" s="88"/>
      <c r="E409" s="88"/>
      <c r="F409" s="88"/>
      <c r="G409" s="88"/>
      <c r="H409" s="88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88"/>
      <c r="B410" s="88"/>
      <c r="C410" s="88"/>
      <c r="D410" s="88"/>
      <c r="E410" s="88"/>
      <c r="F410" s="88"/>
      <c r="G410" s="88"/>
      <c r="H410" s="88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88"/>
      <c r="B411" s="88"/>
      <c r="C411" s="88"/>
      <c r="D411" s="88"/>
      <c r="E411" s="88"/>
      <c r="F411" s="88"/>
      <c r="G411" s="88"/>
      <c r="H411" s="88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88"/>
      <c r="B412" s="88"/>
      <c r="C412" s="88"/>
      <c r="D412" s="88"/>
      <c r="E412" s="88"/>
      <c r="F412" s="88"/>
      <c r="G412" s="88"/>
      <c r="H412" s="88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88"/>
      <c r="B413" s="88"/>
      <c r="C413" s="88"/>
      <c r="D413" s="88"/>
      <c r="E413" s="88"/>
      <c r="F413" s="88"/>
      <c r="G413" s="88"/>
      <c r="H413" s="88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88"/>
      <c r="B414" s="88"/>
      <c r="C414" s="88"/>
      <c r="D414" s="88"/>
      <c r="E414" s="88"/>
      <c r="F414" s="88"/>
      <c r="G414" s="88"/>
      <c r="H414" s="88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88"/>
      <c r="B415" s="88"/>
      <c r="C415" s="88"/>
      <c r="D415" s="88"/>
      <c r="E415" s="88"/>
      <c r="F415" s="88"/>
      <c r="G415" s="88"/>
      <c r="H415" s="88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88"/>
      <c r="B416" s="88"/>
      <c r="C416" s="88"/>
      <c r="D416" s="88"/>
      <c r="E416" s="88"/>
      <c r="F416" s="88"/>
      <c r="G416" s="88"/>
      <c r="H416" s="88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88"/>
      <c r="B417" s="88"/>
      <c r="C417" s="88"/>
      <c r="D417" s="88"/>
      <c r="E417" s="88"/>
      <c r="F417" s="88"/>
      <c r="G417" s="88"/>
      <c r="H417" s="88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88"/>
      <c r="B418" s="88"/>
      <c r="C418" s="88"/>
      <c r="D418" s="88"/>
      <c r="E418" s="88"/>
      <c r="F418" s="88"/>
      <c r="G418" s="88"/>
      <c r="H418" s="88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88"/>
      <c r="B419" s="88"/>
      <c r="C419" s="88"/>
      <c r="D419" s="88"/>
      <c r="E419" s="88"/>
      <c r="F419" s="88"/>
      <c r="G419" s="88"/>
      <c r="H419" s="88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88"/>
      <c r="B420" s="88"/>
      <c r="C420" s="88"/>
      <c r="D420" s="88"/>
      <c r="E420" s="88"/>
      <c r="F420" s="88"/>
      <c r="G420" s="88"/>
      <c r="H420" s="88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88"/>
      <c r="B421" s="88"/>
      <c r="C421" s="88"/>
      <c r="D421" s="88"/>
      <c r="E421" s="88"/>
      <c r="F421" s="88"/>
      <c r="G421" s="88"/>
      <c r="H421" s="88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88"/>
      <c r="B422" s="88"/>
      <c r="C422" s="88"/>
      <c r="D422" s="88"/>
      <c r="E422" s="88"/>
      <c r="F422" s="88"/>
      <c r="G422" s="88"/>
      <c r="H422" s="88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88"/>
      <c r="B423" s="88"/>
      <c r="C423" s="88"/>
      <c r="D423" s="88"/>
      <c r="E423" s="88"/>
      <c r="F423" s="88"/>
      <c r="G423" s="88"/>
      <c r="H423" s="88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88"/>
      <c r="B424" s="88"/>
      <c r="C424" s="88"/>
      <c r="D424" s="88"/>
      <c r="E424" s="88"/>
      <c r="F424" s="88"/>
      <c r="G424" s="88"/>
      <c r="H424" s="88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88"/>
      <c r="B425" s="88"/>
      <c r="C425" s="88"/>
      <c r="D425" s="88"/>
      <c r="E425" s="88"/>
      <c r="F425" s="88"/>
      <c r="G425" s="88"/>
      <c r="H425" s="88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88"/>
      <c r="B426" s="88"/>
      <c r="C426" s="88"/>
      <c r="D426" s="88"/>
      <c r="E426" s="88"/>
      <c r="F426" s="88"/>
      <c r="G426" s="88"/>
      <c r="H426" s="88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88"/>
      <c r="B427" s="88"/>
      <c r="C427" s="88"/>
      <c r="D427" s="88"/>
      <c r="E427" s="88"/>
      <c r="F427" s="88"/>
      <c r="G427" s="88"/>
      <c r="H427" s="88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88"/>
      <c r="B428" s="88"/>
      <c r="C428" s="88"/>
      <c r="D428" s="88"/>
      <c r="E428" s="88"/>
      <c r="F428" s="88"/>
      <c r="G428" s="88"/>
      <c r="H428" s="88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88"/>
      <c r="B429" s="88"/>
      <c r="C429" s="88"/>
      <c r="D429" s="88"/>
      <c r="E429" s="88"/>
      <c r="F429" s="88"/>
      <c r="G429" s="88"/>
      <c r="H429" s="88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88"/>
      <c r="B430" s="88"/>
      <c r="C430" s="88"/>
      <c r="D430" s="88"/>
      <c r="E430" s="88"/>
      <c r="F430" s="88"/>
      <c r="G430" s="88"/>
      <c r="H430" s="88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88"/>
      <c r="B431" s="88"/>
      <c r="C431" s="88"/>
      <c r="D431" s="88"/>
      <c r="E431" s="88"/>
      <c r="F431" s="88"/>
      <c r="G431" s="88"/>
      <c r="H431" s="88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88"/>
      <c r="B432" s="88"/>
      <c r="C432" s="88"/>
      <c r="D432" s="88"/>
      <c r="E432" s="88"/>
      <c r="F432" s="88"/>
      <c r="G432" s="88"/>
      <c r="H432" s="88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88"/>
      <c r="B433" s="88"/>
      <c r="C433" s="88"/>
      <c r="D433" s="88"/>
      <c r="E433" s="88"/>
      <c r="F433" s="88"/>
      <c r="G433" s="88"/>
      <c r="H433" s="88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88"/>
      <c r="B434" s="88"/>
      <c r="C434" s="88"/>
      <c r="D434" s="88"/>
      <c r="E434" s="88"/>
      <c r="F434" s="88"/>
      <c r="G434" s="88"/>
      <c r="H434" s="88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88"/>
      <c r="B435" s="88"/>
      <c r="C435" s="88"/>
      <c r="D435" s="88"/>
      <c r="E435" s="88"/>
      <c r="F435" s="88"/>
      <c r="G435" s="88"/>
      <c r="H435" s="88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88"/>
      <c r="B436" s="88"/>
      <c r="C436" s="88"/>
      <c r="D436" s="88"/>
      <c r="E436" s="88"/>
      <c r="F436" s="88"/>
      <c r="G436" s="88"/>
      <c r="H436" s="88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88"/>
      <c r="B437" s="88"/>
      <c r="C437" s="88"/>
      <c r="D437" s="88"/>
      <c r="E437" s="88"/>
      <c r="F437" s="88"/>
      <c r="G437" s="88"/>
      <c r="H437" s="88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88"/>
      <c r="B438" s="88"/>
      <c r="C438" s="88"/>
      <c r="D438" s="88"/>
      <c r="E438" s="88"/>
      <c r="F438" s="88"/>
      <c r="G438" s="88"/>
      <c r="H438" s="88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88"/>
      <c r="B439" s="88"/>
      <c r="C439" s="88"/>
      <c r="D439" s="88"/>
      <c r="E439" s="88"/>
      <c r="F439" s="88"/>
      <c r="G439" s="88"/>
      <c r="H439" s="88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88"/>
      <c r="B440" s="88"/>
      <c r="C440" s="88"/>
      <c r="D440" s="88"/>
      <c r="E440" s="88"/>
      <c r="F440" s="88"/>
      <c r="G440" s="88"/>
      <c r="H440" s="88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88"/>
      <c r="B441" s="88"/>
      <c r="C441" s="88"/>
      <c r="D441" s="88"/>
      <c r="E441" s="88"/>
      <c r="F441" s="88"/>
      <c r="G441" s="88"/>
      <c r="H441" s="88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88"/>
      <c r="B442" s="88"/>
      <c r="C442" s="88"/>
      <c r="D442" s="88"/>
      <c r="E442" s="88"/>
      <c r="F442" s="88"/>
      <c r="G442" s="88"/>
      <c r="H442" s="88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88"/>
      <c r="B443" s="88"/>
      <c r="C443" s="88"/>
      <c r="D443" s="88"/>
      <c r="E443" s="88"/>
      <c r="F443" s="88"/>
      <c r="G443" s="88"/>
      <c r="H443" s="88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88"/>
      <c r="B444" s="88"/>
      <c r="C444" s="88"/>
      <c r="D444" s="88"/>
      <c r="E444" s="88"/>
      <c r="F444" s="88"/>
      <c r="G444" s="88"/>
      <c r="H444" s="88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88"/>
      <c r="B445" s="88"/>
      <c r="C445" s="88"/>
      <c r="D445" s="88"/>
      <c r="E445" s="88"/>
      <c r="F445" s="88"/>
      <c r="G445" s="88"/>
      <c r="H445" s="88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88"/>
      <c r="B446" s="88"/>
      <c r="C446" s="88"/>
      <c r="D446" s="88"/>
      <c r="E446" s="88"/>
      <c r="F446" s="88"/>
      <c r="G446" s="88"/>
      <c r="H446" s="88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88"/>
      <c r="B447" s="88"/>
      <c r="C447" s="88"/>
      <c r="D447" s="88"/>
      <c r="E447" s="88"/>
      <c r="F447" s="88"/>
      <c r="G447" s="88"/>
      <c r="H447" s="88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88"/>
      <c r="B448" s="88"/>
      <c r="C448" s="88"/>
      <c r="D448" s="88"/>
      <c r="E448" s="88"/>
      <c r="F448" s="88"/>
      <c r="G448" s="88"/>
      <c r="H448" s="88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88"/>
      <c r="B449" s="88"/>
      <c r="C449" s="88"/>
      <c r="D449" s="88"/>
      <c r="E449" s="88"/>
      <c r="F449" s="88"/>
      <c r="G449" s="88"/>
      <c r="H449" s="88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88"/>
      <c r="B450" s="88"/>
      <c r="C450" s="88"/>
      <c r="D450" s="88"/>
      <c r="E450" s="88"/>
      <c r="F450" s="88"/>
      <c r="G450" s="88"/>
      <c r="H450" s="88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88"/>
      <c r="B451" s="88"/>
      <c r="C451" s="88"/>
      <c r="D451" s="88"/>
      <c r="E451" s="88"/>
      <c r="F451" s="88"/>
      <c r="G451" s="88"/>
      <c r="H451" s="88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88"/>
      <c r="B452" s="88"/>
      <c r="C452" s="88"/>
      <c r="D452" s="88"/>
      <c r="E452" s="88"/>
      <c r="F452" s="88"/>
      <c r="G452" s="88"/>
      <c r="H452" s="88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88"/>
      <c r="B453" s="88"/>
      <c r="C453" s="88"/>
      <c r="D453" s="88"/>
      <c r="E453" s="88"/>
      <c r="F453" s="88"/>
      <c r="G453" s="88"/>
      <c r="H453" s="88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88"/>
      <c r="B454" s="88"/>
      <c r="C454" s="88"/>
      <c r="D454" s="88"/>
      <c r="E454" s="88"/>
      <c r="F454" s="88"/>
      <c r="G454" s="88"/>
      <c r="H454" s="88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88"/>
      <c r="B455" s="88"/>
      <c r="C455" s="88"/>
      <c r="D455" s="88"/>
      <c r="E455" s="88"/>
      <c r="F455" s="88"/>
      <c r="G455" s="88"/>
      <c r="H455" s="88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88"/>
      <c r="B456" s="88"/>
      <c r="C456" s="88"/>
      <c r="D456" s="88"/>
      <c r="E456" s="88"/>
      <c r="F456" s="88"/>
      <c r="G456" s="88"/>
      <c r="H456" s="88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88"/>
      <c r="B457" s="88"/>
      <c r="C457" s="88"/>
      <c r="D457" s="88"/>
      <c r="E457" s="88"/>
      <c r="F457" s="88"/>
      <c r="G457" s="88"/>
      <c r="H457" s="88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88"/>
      <c r="B458" s="88"/>
      <c r="C458" s="88"/>
      <c r="D458" s="88"/>
      <c r="E458" s="88"/>
      <c r="F458" s="88"/>
      <c r="G458" s="88"/>
      <c r="H458" s="88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88"/>
      <c r="B459" s="88"/>
      <c r="C459" s="88"/>
      <c r="D459" s="88"/>
      <c r="E459" s="88"/>
      <c r="F459" s="88"/>
      <c r="G459" s="88"/>
      <c r="H459" s="88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88"/>
      <c r="B460" s="88"/>
      <c r="C460" s="88"/>
      <c r="D460" s="88"/>
      <c r="E460" s="88"/>
      <c r="F460" s="88"/>
      <c r="G460" s="88"/>
      <c r="H460" s="88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88"/>
      <c r="B461" s="88"/>
      <c r="C461" s="88"/>
      <c r="D461" s="88"/>
      <c r="E461" s="88"/>
      <c r="F461" s="88"/>
      <c r="G461" s="88"/>
      <c r="H461" s="88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88"/>
      <c r="B462" s="88"/>
      <c r="C462" s="88"/>
      <c r="D462" s="88"/>
      <c r="E462" s="88"/>
      <c r="F462" s="88"/>
      <c r="G462" s="88"/>
      <c r="H462" s="88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88"/>
      <c r="B463" s="88"/>
      <c r="C463" s="88"/>
      <c r="D463" s="88"/>
      <c r="E463" s="88"/>
      <c r="F463" s="88"/>
      <c r="G463" s="88"/>
      <c r="H463" s="88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88"/>
      <c r="B464" s="88"/>
      <c r="C464" s="88"/>
      <c r="D464" s="88"/>
      <c r="E464" s="88"/>
      <c r="F464" s="88"/>
      <c r="G464" s="88"/>
      <c r="H464" s="88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88"/>
      <c r="B465" s="88"/>
      <c r="C465" s="88"/>
      <c r="D465" s="88"/>
      <c r="E465" s="88"/>
      <c r="F465" s="88"/>
      <c r="G465" s="88"/>
      <c r="H465" s="88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88"/>
      <c r="B466" s="88"/>
      <c r="C466" s="88"/>
      <c r="D466" s="88"/>
      <c r="E466" s="88"/>
      <c r="F466" s="88"/>
      <c r="G466" s="88"/>
      <c r="H466" s="88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88"/>
      <c r="B467" s="88"/>
      <c r="C467" s="88"/>
      <c r="D467" s="88"/>
      <c r="E467" s="88"/>
      <c r="F467" s="88"/>
      <c r="G467" s="88"/>
      <c r="H467" s="88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88"/>
      <c r="B468" s="88"/>
      <c r="C468" s="88"/>
      <c r="D468" s="88"/>
      <c r="E468" s="88"/>
      <c r="F468" s="88"/>
      <c r="G468" s="88"/>
      <c r="H468" s="88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88"/>
      <c r="B469" s="88"/>
      <c r="C469" s="88"/>
      <c r="D469" s="88"/>
      <c r="E469" s="88"/>
      <c r="F469" s="88"/>
      <c r="G469" s="88"/>
      <c r="H469" s="88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88"/>
      <c r="B470" s="88"/>
      <c r="C470" s="88"/>
      <c r="D470" s="88"/>
      <c r="E470" s="88"/>
      <c r="F470" s="88"/>
      <c r="G470" s="88"/>
      <c r="H470" s="88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88"/>
      <c r="B471" s="88"/>
      <c r="C471" s="88"/>
      <c r="D471" s="88"/>
      <c r="E471" s="88"/>
      <c r="F471" s="88"/>
      <c r="G471" s="88"/>
      <c r="H471" s="88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88"/>
      <c r="B472" s="88"/>
      <c r="C472" s="88"/>
      <c r="D472" s="88"/>
      <c r="E472" s="88"/>
      <c r="F472" s="88"/>
      <c r="G472" s="88"/>
      <c r="H472" s="88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88"/>
      <c r="B473" s="88"/>
      <c r="C473" s="88"/>
      <c r="D473" s="88"/>
      <c r="E473" s="88"/>
      <c r="F473" s="88"/>
      <c r="G473" s="88"/>
      <c r="H473" s="88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88"/>
      <c r="B474" s="88"/>
      <c r="C474" s="88"/>
      <c r="D474" s="88"/>
      <c r="E474" s="88"/>
      <c r="F474" s="88"/>
      <c r="G474" s="88"/>
      <c r="H474" s="88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88"/>
      <c r="B475" s="88"/>
      <c r="C475" s="88"/>
      <c r="D475" s="88"/>
      <c r="E475" s="88"/>
      <c r="F475" s="88"/>
      <c r="G475" s="88"/>
      <c r="H475" s="88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88"/>
      <c r="B476" s="88"/>
      <c r="C476" s="88"/>
      <c r="D476" s="88"/>
      <c r="E476" s="88"/>
      <c r="F476" s="88"/>
      <c r="G476" s="88"/>
      <c r="H476" s="88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88"/>
      <c r="B477" s="88"/>
      <c r="C477" s="88"/>
      <c r="D477" s="88"/>
      <c r="E477" s="88"/>
      <c r="F477" s="88"/>
      <c r="G477" s="88"/>
      <c r="H477" s="88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88"/>
      <c r="B478" s="88"/>
      <c r="C478" s="88"/>
      <c r="D478" s="88"/>
      <c r="E478" s="88"/>
      <c r="F478" s="88"/>
      <c r="G478" s="88"/>
      <c r="H478" s="88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88"/>
      <c r="B479" s="88"/>
      <c r="C479" s="88"/>
      <c r="D479" s="88"/>
      <c r="E479" s="88"/>
      <c r="F479" s="88"/>
      <c r="G479" s="88"/>
      <c r="H479" s="88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88"/>
      <c r="B480" s="88"/>
      <c r="C480" s="88"/>
      <c r="D480" s="88"/>
      <c r="E480" s="88"/>
      <c r="F480" s="88"/>
      <c r="G480" s="88"/>
      <c r="H480" s="88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88"/>
      <c r="B481" s="88"/>
      <c r="C481" s="88"/>
      <c r="D481" s="88"/>
      <c r="E481" s="88"/>
      <c r="F481" s="88"/>
      <c r="G481" s="88"/>
      <c r="H481" s="88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88"/>
      <c r="B482" s="88"/>
      <c r="C482" s="88"/>
      <c r="D482" s="88"/>
      <c r="E482" s="88"/>
      <c r="F482" s="88"/>
      <c r="G482" s="88"/>
      <c r="H482" s="88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88"/>
      <c r="B483" s="88"/>
      <c r="C483" s="88"/>
      <c r="D483" s="88"/>
      <c r="E483" s="88"/>
      <c r="F483" s="88"/>
      <c r="G483" s="88"/>
      <c r="H483" s="88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88"/>
      <c r="B484" s="88"/>
      <c r="C484" s="88"/>
      <c r="D484" s="88"/>
      <c r="E484" s="88"/>
      <c r="F484" s="88"/>
      <c r="G484" s="88"/>
      <c r="H484" s="88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88"/>
      <c r="B485" s="88"/>
      <c r="C485" s="88"/>
      <c r="D485" s="88"/>
      <c r="E485" s="88"/>
      <c r="F485" s="88"/>
      <c r="G485" s="88"/>
      <c r="H485" s="88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88"/>
      <c r="B486" s="88"/>
      <c r="C486" s="88"/>
      <c r="D486" s="88"/>
      <c r="E486" s="88"/>
      <c r="F486" s="88"/>
      <c r="G486" s="88"/>
      <c r="H486" s="88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88"/>
      <c r="B487" s="88"/>
      <c r="C487" s="88"/>
      <c r="D487" s="88"/>
      <c r="E487" s="88"/>
      <c r="F487" s="88"/>
      <c r="G487" s="88"/>
      <c r="H487" s="88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88"/>
      <c r="B488" s="88"/>
      <c r="C488" s="88"/>
      <c r="D488" s="88"/>
      <c r="E488" s="88"/>
      <c r="F488" s="88"/>
      <c r="G488" s="88"/>
      <c r="H488" s="88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88"/>
      <c r="B489" s="88"/>
      <c r="C489" s="88"/>
      <c r="D489" s="88"/>
      <c r="E489" s="88"/>
      <c r="F489" s="88"/>
      <c r="G489" s="88"/>
      <c r="H489" s="88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88"/>
      <c r="B490" s="88"/>
      <c r="C490" s="88"/>
      <c r="D490" s="88"/>
      <c r="E490" s="88"/>
      <c r="F490" s="88"/>
      <c r="G490" s="88"/>
      <c r="H490" s="88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88"/>
      <c r="B491" s="88"/>
      <c r="C491" s="88"/>
      <c r="D491" s="88"/>
      <c r="E491" s="88"/>
      <c r="F491" s="88"/>
      <c r="G491" s="88"/>
      <c r="H491" s="88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88"/>
      <c r="B492" s="88"/>
      <c r="C492" s="88"/>
      <c r="D492" s="88"/>
      <c r="E492" s="88"/>
      <c r="F492" s="88"/>
      <c r="G492" s="88"/>
      <c r="H492" s="88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88"/>
      <c r="B493" s="88"/>
      <c r="C493" s="88"/>
      <c r="D493" s="88"/>
      <c r="E493" s="88"/>
      <c r="F493" s="88"/>
      <c r="G493" s="88"/>
      <c r="H493" s="88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88"/>
      <c r="B494" s="88"/>
      <c r="C494" s="88"/>
      <c r="D494" s="88"/>
      <c r="E494" s="88"/>
      <c r="F494" s="88"/>
      <c r="G494" s="88"/>
      <c r="H494" s="88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88"/>
      <c r="B495" s="88"/>
      <c r="C495" s="88"/>
      <c r="D495" s="88"/>
      <c r="E495" s="88"/>
      <c r="F495" s="88"/>
      <c r="G495" s="88"/>
      <c r="H495" s="88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88"/>
      <c r="B496" s="88"/>
      <c r="C496" s="88"/>
      <c r="D496" s="88"/>
      <c r="E496" s="88"/>
      <c r="F496" s="88"/>
      <c r="G496" s="88"/>
      <c r="H496" s="88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88"/>
      <c r="B497" s="88"/>
      <c r="C497" s="88"/>
      <c r="D497" s="88"/>
      <c r="E497" s="88"/>
      <c r="F497" s="88"/>
      <c r="G497" s="88"/>
      <c r="H497" s="88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88"/>
      <c r="B498" s="88"/>
      <c r="C498" s="88"/>
      <c r="D498" s="88"/>
      <c r="E498" s="88"/>
      <c r="F498" s="88"/>
      <c r="G498" s="88"/>
      <c r="H498" s="88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88"/>
      <c r="B499" s="88"/>
      <c r="C499" s="88"/>
      <c r="D499" s="88"/>
      <c r="E499" s="88"/>
      <c r="F499" s="88"/>
      <c r="G499" s="88"/>
      <c r="H499" s="88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88"/>
      <c r="B500" s="88"/>
      <c r="C500" s="88"/>
      <c r="D500" s="88"/>
      <c r="E500" s="88"/>
      <c r="F500" s="88"/>
      <c r="G500" s="88"/>
      <c r="H500" s="88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88"/>
      <c r="B501" s="88"/>
      <c r="C501" s="88"/>
      <c r="D501" s="88"/>
      <c r="E501" s="88"/>
      <c r="F501" s="88"/>
      <c r="G501" s="88"/>
      <c r="H501" s="88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88"/>
      <c r="B502" s="88"/>
      <c r="C502" s="88"/>
      <c r="D502" s="88"/>
      <c r="E502" s="88"/>
      <c r="F502" s="88"/>
      <c r="G502" s="88"/>
      <c r="H502" s="88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88"/>
      <c r="B503" s="88"/>
      <c r="C503" s="88"/>
      <c r="D503" s="88"/>
      <c r="E503" s="88"/>
      <c r="F503" s="88"/>
      <c r="G503" s="88"/>
      <c r="H503" s="88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88"/>
      <c r="B504" s="88"/>
      <c r="C504" s="88"/>
      <c r="D504" s="88"/>
      <c r="E504" s="88"/>
      <c r="F504" s="88"/>
      <c r="G504" s="88"/>
      <c r="H504" s="88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88"/>
      <c r="B505" s="88"/>
      <c r="C505" s="88"/>
      <c r="D505" s="88"/>
      <c r="E505" s="88"/>
      <c r="F505" s="88"/>
      <c r="G505" s="88"/>
      <c r="H505" s="88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88"/>
      <c r="B506" s="88"/>
      <c r="C506" s="88"/>
      <c r="D506" s="88"/>
      <c r="E506" s="88"/>
      <c r="F506" s="88"/>
      <c r="G506" s="88"/>
      <c r="H506" s="88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88"/>
      <c r="B507" s="88"/>
      <c r="C507" s="88"/>
      <c r="D507" s="88"/>
      <c r="E507" s="88"/>
      <c r="F507" s="88"/>
      <c r="G507" s="88"/>
      <c r="H507" s="88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88"/>
      <c r="B508" s="88"/>
      <c r="C508" s="88"/>
      <c r="D508" s="88"/>
      <c r="E508" s="88"/>
      <c r="F508" s="88"/>
      <c r="G508" s="88"/>
      <c r="H508" s="88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88"/>
      <c r="B509" s="88"/>
      <c r="C509" s="88"/>
      <c r="D509" s="88"/>
      <c r="E509" s="88"/>
      <c r="F509" s="88"/>
      <c r="G509" s="88"/>
      <c r="H509" s="88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88"/>
      <c r="B510" s="88"/>
      <c r="C510" s="88"/>
      <c r="D510" s="88"/>
      <c r="E510" s="88"/>
      <c r="F510" s="88"/>
      <c r="G510" s="88"/>
      <c r="H510" s="88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88"/>
      <c r="B511" s="88"/>
      <c r="C511" s="88"/>
      <c r="D511" s="88"/>
      <c r="E511" s="88"/>
      <c r="F511" s="88"/>
      <c r="G511" s="88"/>
      <c r="H511" s="88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88"/>
      <c r="B512" s="88"/>
      <c r="C512" s="88"/>
      <c r="D512" s="88"/>
      <c r="E512" s="88"/>
      <c r="F512" s="88"/>
      <c r="G512" s="88"/>
      <c r="H512" s="88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88"/>
      <c r="B513" s="88"/>
      <c r="C513" s="88"/>
      <c r="D513" s="88"/>
      <c r="E513" s="88"/>
      <c r="F513" s="88"/>
      <c r="G513" s="88"/>
      <c r="H513" s="88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88"/>
      <c r="B514" s="88"/>
      <c r="C514" s="88"/>
      <c r="D514" s="88"/>
      <c r="E514" s="88"/>
      <c r="F514" s="88"/>
      <c r="G514" s="88"/>
      <c r="H514" s="88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88"/>
      <c r="B515" s="88"/>
      <c r="C515" s="88"/>
      <c r="D515" s="88"/>
      <c r="E515" s="88"/>
      <c r="F515" s="88"/>
      <c r="G515" s="88"/>
      <c r="H515" s="88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88"/>
      <c r="B516" s="88"/>
      <c r="C516" s="88"/>
      <c r="D516" s="88"/>
      <c r="E516" s="88"/>
      <c r="F516" s="88"/>
      <c r="G516" s="88"/>
      <c r="H516" s="88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88"/>
      <c r="B517" s="88"/>
      <c r="C517" s="88"/>
      <c r="D517" s="88"/>
      <c r="E517" s="88"/>
      <c r="F517" s="88"/>
      <c r="G517" s="88"/>
      <c r="H517" s="88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88"/>
      <c r="B518" s="88"/>
      <c r="C518" s="88"/>
      <c r="D518" s="88"/>
      <c r="E518" s="88"/>
      <c r="F518" s="88"/>
      <c r="G518" s="88"/>
      <c r="H518" s="88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88"/>
      <c r="B519" s="88"/>
      <c r="C519" s="88"/>
      <c r="D519" s="88"/>
      <c r="E519" s="88"/>
      <c r="F519" s="88"/>
      <c r="G519" s="88"/>
      <c r="H519" s="88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88"/>
      <c r="B520" s="88"/>
      <c r="C520" s="88"/>
      <c r="D520" s="88"/>
      <c r="E520" s="88"/>
      <c r="F520" s="88"/>
      <c r="G520" s="88"/>
      <c r="H520" s="88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88"/>
      <c r="B521" s="88"/>
      <c r="C521" s="88"/>
      <c r="D521" s="88"/>
      <c r="E521" s="88"/>
      <c r="F521" s="88"/>
      <c r="G521" s="88"/>
      <c r="H521" s="88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88"/>
      <c r="B522" s="88"/>
      <c r="C522" s="88"/>
      <c r="D522" s="88"/>
      <c r="E522" s="88"/>
      <c r="F522" s="88"/>
      <c r="G522" s="88"/>
      <c r="H522" s="88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88"/>
      <c r="B523" s="88"/>
      <c r="C523" s="88"/>
      <c r="D523" s="88"/>
      <c r="E523" s="88"/>
      <c r="F523" s="88"/>
      <c r="G523" s="88"/>
      <c r="H523" s="88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88"/>
      <c r="B524" s="88"/>
      <c r="C524" s="88"/>
      <c r="D524" s="88"/>
      <c r="E524" s="88"/>
      <c r="F524" s="88"/>
      <c r="G524" s="88"/>
      <c r="H524" s="88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88"/>
      <c r="B525" s="88"/>
      <c r="C525" s="88"/>
      <c r="D525" s="88"/>
      <c r="E525" s="88"/>
      <c r="F525" s="88"/>
      <c r="G525" s="88"/>
      <c r="H525" s="88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88"/>
      <c r="B526" s="88"/>
      <c r="C526" s="88"/>
      <c r="D526" s="88"/>
      <c r="E526" s="88"/>
      <c r="F526" s="88"/>
      <c r="G526" s="88"/>
      <c r="H526" s="88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88"/>
      <c r="B527" s="88"/>
      <c r="C527" s="88"/>
      <c r="D527" s="88"/>
      <c r="E527" s="88"/>
      <c r="F527" s="88"/>
      <c r="G527" s="88"/>
      <c r="H527" s="88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88"/>
      <c r="B528" s="88"/>
      <c r="C528" s="88"/>
      <c r="D528" s="88"/>
      <c r="E528" s="88"/>
      <c r="F528" s="88"/>
      <c r="G528" s="88"/>
      <c r="H528" s="88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88"/>
      <c r="B529" s="88"/>
      <c r="C529" s="88"/>
      <c r="D529" s="88"/>
      <c r="E529" s="88"/>
      <c r="F529" s="88"/>
      <c r="G529" s="88"/>
      <c r="H529" s="88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88"/>
      <c r="B530" s="88"/>
      <c r="C530" s="88"/>
      <c r="D530" s="88"/>
      <c r="E530" s="88"/>
      <c r="F530" s="88"/>
      <c r="G530" s="88"/>
      <c r="H530" s="88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88"/>
      <c r="B531" s="88"/>
      <c r="C531" s="88"/>
      <c r="D531" s="88"/>
      <c r="E531" s="88"/>
      <c r="F531" s="88"/>
      <c r="G531" s="88"/>
      <c r="H531" s="88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88"/>
      <c r="B532" s="88"/>
      <c r="C532" s="88"/>
      <c r="D532" s="88"/>
      <c r="E532" s="88"/>
      <c r="F532" s="88"/>
      <c r="G532" s="88"/>
      <c r="H532" s="88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88"/>
      <c r="B533" s="88"/>
      <c r="C533" s="88"/>
      <c r="D533" s="88"/>
      <c r="E533" s="88"/>
      <c r="F533" s="88"/>
      <c r="G533" s="88"/>
      <c r="H533" s="88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88"/>
      <c r="B534" s="88"/>
      <c r="C534" s="88"/>
      <c r="D534" s="88"/>
      <c r="E534" s="88"/>
      <c r="F534" s="88"/>
      <c r="G534" s="88"/>
      <c r="H534" s="88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88"/>
      <c r="B535" s="88"/>
      <c r="C535" s="88"/>
      <c r="D535" s="88"/>
      <c r="E535" s="88"/>
      <c r="F535" s="88"/>
      <c r="G535" s="88"/>
      <c r="H535" s="88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88"/>
      <c r="B536" s="88"/>
      <c r="C536" s="88"/>
      <c r="D536" s="88"/>
      <c r="E536" s="88"/>
      <c r="F536" s="88"/>
      <c r="G536" s="88"/>
      <c r="H536" s="88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88"/>
      <c r="B537" s="88"/>
      <c r="C537" s="88"/>
      <c r="D537" s="88"/>
      <c r="E537" s="88"/>
      <c r="F537" s="88"/>
      <c r="G537" s="88"/>
      <c r="H537" s="88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88"/>
      <c r="B538" s="88"/>
      <c r="C538" s="88"/>
      <c r="D538" s="88"/>
      <c r="E538" s="88"/>
      <c r="F538" s="88"/>
      <c r="G538" s="88"/>
      <c r="H538" s="88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88"/>
      <c r="B539" s="88"/>
      <c r="C539" s="88"/>
      <c r="D539" s="88"/>
      <c r="E539" s="88"/>
      <c r="F539" s="88"/>
      <c r="G539" s="88"/>
      <c r="H539" s="88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88"/>
      <c r="B540" s="88"/>
      <c r="C540" s="88"/>
      <c r="D540" s="88"/>
      <c r="E540" s="88"/>
      <c r="F540" s="88"/>
      <c r="G540" s="88"/>
      <c r="H540" s="88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88"/>
      <c r="B541" s="88"/>
      <c r="C541" s="88"/>
      <c r="D541" s="88"/>
      <c r="E541" s="88"/>
      <c r="F541" s="88"/>
      <c r="G541" s="88"/>
      <c r="H541" s="88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88"/>
      <c r="B542" s="88"/>
      <c r="C542" s="88"/>
      <c r="D542" s="88"/>
      <c r="E542" s="88"/>
      <c r="F542" s="88"/>
      <c r="G542" s="88"/>
      <c r="H542" s="88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88"/>
      <c r="B543" s="88"/>
      <c r="C543" s="88"/>
      <c r="D543" s="88"/>
      <c r="E543" s="88"/>
      <c r="F543" s="88"/>
      <c r="G543" s="88"/>
      <c r="H543" s="88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88"/>
      <c r="B544" s="88"/>
      <c r="C544" s="88"/>
      <c r="D544" s="88"/>
      <c r="E544" s="88"/>
      <c r="F544" s="88"/>
      <c r="G544" s="88"/>
      <c r="H544" s="88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88"/>
      <c r="B545" s="88"/>
      <c r="C545" s="88"/>
      <c r="D545" s="88"/>
      <c r="E545" s="88"/>
      <c r="F545" s="88"/>
      <c r="G545" s="88"/>
      <c r="H545" s="88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88"/>
      <c r="B546" s="88"/>
      <c r="C546" s="88"/>
      <c r="D546" s="88"/>
      <c r="E546" s="88"/>
      <c r="F546" s="88"/>
      <c r="G546" s="88"/>
      <c r="H546" s="88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88"/>
      <c r="B547" s="88"/>
      <c r="C547" s="88"/>
      <c r="D547" s="88"/>
      <c r="E547" s="88"/>
      <c r="F547" s="88"/>
      <c r="G547" s="88"/>
      <c r="H547" s="88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88"/>
      <c r="B548" s="88"/>
      <c r="C548" s="88"/>
      <c r="D548" s="88"/>
      <c r="E548" s="88"/>
      <c r="F548" s="88"/>
      <c r="G548" s="88"/>
      <c r="H548" s="88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88"/>
      <c r="B549" s="88"/>
      <c r="C549" s="88"/>
      <c r="D549" s="88"/>
      <c r="E549" s="88"/>
      <c r="F549" s="88"/>
      <c r="G549" s="88"/>
      <c r="H549" s="88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88"/>
      <c r="B550" s="88"/>
      <c r="C550" s="88"/>
      <c r="D550" s="88"/>
      <c r="E550" s="88"/>
      <c r="F550" s="88"/>
      <c r="G550" s="88"/>
      <c r="H550" s="88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88"/>
      <c r="B551" s="88"/>
      <c r="C551" s="88"/>
      <c r="D551" s="88"/>
      <c r="E551" s="88"/>
      <c r="F551" s="88"/>
      <c r="G551" s="88"/>
      <c r="H551" s="88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88"/>
      <c r="B552" s="88"/>
      <c r="C552" s="88"/>
      <c r="D552" s="88"/>
      <c r="E552" s="88"/>
      <c r="F552" s="88"/>
      <c r="G552" s="88"/>
      <c r="H552" s="88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88"/>
      <c r="B553" s="88"/>
      <c r="C553" s="88"/>
      <c r="D553" s="88"/>
      <c r="E553" s="88"/>
      <c r="F553" s="88"/>
      <c r="G553" s="88"/>
      <c r="H553" s="88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88"/>
      <c r="B554" s="88"/>
      <c r="C554" s="88"/>
      <c r="D554" s="88"/>
      <c r="E554" s="88"/>
      <c r="F554" s="88"/>
      <c r="G554" s="88"/>
      <c r="H554" s="88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88"/>
      <c r="B555" s="88"/>
      <c r="C555" s="88"/>
      <c r="D555" s="88"/>
      <c r="E555" s="88"/>
      <c r="F555" s="88"/>
      <c r="G555" s="88"/>
      <c r="H555" s="88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88"/>
      <c r="B556" s="88"/>
      <c r="C556" s="88"/>
      <c r="D556" s="88"/>
      <c r="E556" s="88"/>
      <c r="F556" s="88"/>
      <c r="G556" s="88"/>
      <c r="H556" s="88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88"/>
      <c r="B557" s="88"/>
      <c r="C557" s="88"/>
      <c r="D557" s="88"/>
      <c r="E557" s="88"/>
      <c r="F557" s="88"/>
      <c r="G557" s="88"/>
      <c r="H557" s="88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88"/>
      <c r="B558" s="88"/>
      <c r="C558" s="88"/>
      <c r="D558" s="88"/>
      <c r="E558" s="88"/>
      <c r="F558" s="88"/>
      <c r="G558" s="88"/>
      <c r="H558" s="88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88"/>
      <c r="B559" s="88"/>
      <c r="C559" s="88"/>
      <c r="D559" s="88"/>
      <c r="E559" s="88"/>
      <c r="F559" s="88"/>
      <c r="G559" s="88"/>
      <c r="H559" s="88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88"/>
      <c r="B560" s="88"/>
      <c r="C560" s="88"/>
      <c r="D560" s="88"/>
      <c r="E560" s="88"/>
      <c r="F560" s="88"/>
      <c r="G560" s="88"/>
      <c r="H560" s="88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88"/>
      <c r="B561" s="88"/>
      <c r="C561" s="88"/>
      <c r="D561" s="88"/>
      <c r="E561" s="88"/>
      <c r="F561" s="88"/>
      <c r="G561" s="88"/>
      <c r="H561" s="88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88"/>
      <c r="B562" s="88"/>
      <c r="C562" s="88"/>
      <c r="D562" s="88"/>
      <c r="E562" s="88"/>
      <c r="F562" s="88"/>
      <c r="G562" s="88"/>
      <c r="H562" s="88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88"/>
      <c r="B563" s="88"/>
      <c r="C563" s="88"/>
      <c r="D563" s="88"/>
      <c r="E563" s="88"/>
      <c r="F563" s="88"/>
      <c r="G563" s="88"/>
      <c r="H563" s="88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88"/>
      <c r="B564" s="88"/>
      <c r="C564" s="88"/>
      <c r="D564" s="88"/>
      <c r="E564" s="88"/>
      <c r="F564" s="88"/>
      <c r="G564" s="88"/>
      <c r="H564" s="88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88"/>
      <c r="B565" s="88"/>
      <c r="C565" s="88"/>
      <c r="D565" s="88"/>
      <c r="E565" s="88"/>
      <c r="F565" s="88"/>
      <c r="G565" s="88"/>
      <c r="H565" s="88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88"/>
      <c r="B566" s="88"/>
      <c r="C566" s="88"/>
      <c r="D566" s="88"/>
      <c r="E566" s="88"/>
      <c r="F566" s="88"/>
      <c r="G566" s="88"/>
      <c r="H566" s="88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88"/>
      <c r="B567" s="88"/>
      <c r="C567" s="88"/>
      <c r="D567" s="88"/>
      <c r="E567" s="88"/>
      <c r="F567" s="88"/>
      <c r="G567" s="88"/>
      <c r="H567" s="88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88"/>
      <c r="B568" s="88"/>
      <c r="C568" s="88"/>
      <c r="D568" s="88"/>
      <c r="E568" s="88"/>
      <c r="F568" s="88"/>
      <c r="G568" s="88"/>
      <c r="H568" s="88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88"/>
      <c r="B569" s="88"/>
      <c r="C569" s="88"/>
      <c r="D569" s="88"/>
      <c r="E569" s="88"/>
      <c r="F569" s="88"/>
      <c r="G569" s="88"/>
      <c r="H569" s="88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88"/>
      <c r="B570" s="88"/>
      <c r="C570" s="88"/>
      <c r="D570" s="88"/>
      <c r="E570" s="88"/>
      <c r="F570" s="88"/>
      <c r="G570" s="88"/>
      <c r="H570" s="88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88"/>
      <c r="B571" s="88"/>
      <c r="C571" s="88"/>
      <c r="D571" s="88"/>
      <c r="E571" s="88"/>
      <c r="F571" s="88"/>
      <c r="G571" s="88"/>
      <c r="H571" s="88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88"/>
      <c r="B572" s="88"/>
      <c r="C572" s="88"/>
      <c r="D572" s="88"/>
      <c r="E572" s="88"/>
      <c r="F572" s="88"/>
      <c r="G572" s="88"/>
      <c r="H572" s="88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88"/>
      <c r="B573" s="88"/>
      <c r="C573" s="88"/>
      <c r="D573" s="88"/>
      <c r="E573" s="88"/>
      <c r="F573" s="88"/>
      <c r="G573" s="88"/>
      <c r="H573" s="88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88"/>
      <c r="B574" s="88"/>
      <c r="C574" s="88"/>
      <c r="D574" s="88"/>
      <c r="E574" s="88"/>
      <c r="F574" s="88"/>
      <c r="G574" s="88"/>
      <c r="H574" s="88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88"/>
      <c r="B575" s="88"/>
      <c r="C575" s="88"/>
      <c r="D575" s="88"/>
      <c r="E575" s="88"/>
      <c r="F575" s="88"/>
      <c r="G575" s="88"/>
      <c r="H575" s="88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88"/>
      <c r="B576" s="88"/>
      <c r="C576" s="88"/>
      <c r="D576" s="88"/>
      <c r="E576" s="88"/>
      <c r="F576" s="88"/>
      <c r="G576" s="88"/>
      <c r="H576" s="88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88"/>
      <c r="B577" s="88"/>
      <c r="C577" s="88"/>
      <c r="D577" s="88"/>
      <c r="E577" s="88"/>
      <c r="F577" s="88"/>
      <c r="G577" s="88"/>
      <c r="H577" s="88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88"/>
      <c r="B578" s="88"/>
      <c r="C578" s="88"/>
      <c r="D578" s="88"/>
      <c r="E578" s="88"/>
      <c r="F578" s="88"/>
      <c r="G578" s="88"/>
      <c r="H578" s="88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88"/>
      <c r="B579" s="88"/>
      <c r="C579" s="88"/>
      <c r="D579" s="88"/>
      <c r="E579" s="88"/>
      <c r="F579" s="88"/>
      <c r="G579" s="88"/>
      <c r="H579" s="88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88"/>
      <c r="B580" s="88"/>
      <c r="C580" s="88"/>
      <c r="D580" s="88"/>
      <c r="E580" s="88"/>
      <c r="F580" s="88"/>
      <c r="G580" s="88"/>
      <c r="H580" s="88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88"/>
      <c r="B581" s="88"/>
      <c r="C581" s="88"/>
      <c r="D581" s="88"/>
      <c r="E581" s="88"/>
      <c r="F581" s="88"/>
      <c r="G581" s="88"/>
      <c r="H581" s="88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88"/>
      <c r="B582" s="88"/>
      <c r="C582" s="88"/>
      <c r="D582" s="88"/>
      <c r="E582" s="88"/>
      <c r="F582" s="88"/>
      <c r="G582" s="88"/>
      <c r="H582" s="88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88"/>
      <c r="B583" s="88"/>
      <c r="C583" s="88"/>
      <c r="D583" s="88"/>
      <c r="E583" s="88"/>
      <c r="F583" s="88"/>
      <c r="G583" s="88"/>
      <c r="H583" s="88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88"/>
      <c r="B584" s="88"/>
      <c r="C584" s="88"/>
      <c r="D584" s="88"/>
      <c r="E584" s="88"/>
      <c r="F584" s="88"/>
      <c r="G584" s="88"/>
      <c r="H584" s="88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88"/>
      <c r="B585" s="88"/>
      <c r="C585" s="88"/>
      <c r="D585" s="88"/>
      <c r="E585" s="88"/>
      <c r="F585" s="88"/>
      <c r="G585" s="88"/>
      <c r="H585" s="88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88"/>
      <c r="B586" s="88"/>
      <c r="C586" s="88"/>
      <c r="D586" s="88"/>
      <c r="E586" s="88"/>
      <c r="F586" s="88"/>
      <c r="G586" s="88"/>
      <c r="H586" s="88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88"/>
      <c r="B587" s="88"/>
      <c r="C587" s="88"/>
      <c r="D587" s="88"/>
      <c r="E587" s="88"/>
      <c r="F587" s="88"/>
      <c r="G587" s="88"/>
      <c r="H587" s="88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88"/>
      <c r="B588" s="88"/>
      <c r="C588" s="88"/>
      <c r="D588" s="88"/>
      <c r="E588" s="88"/>
      <c r="F588" s="88"/>
      <c r="G588" s="88"/>
      <c r="H588" s="88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88"/>
      <c r="B589" s="88"/>
      <c r="C589" s="88"/>
      <c r="D589" s="88"/>
      <c r="E589" s="88"/>
      <c r="F589" s="88"/>
      <c r="G589" s="88"/>
      <c r="H589" s="88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88"/>
      <c r="B590" s="88"/>
      <c r="C590" s="88"/>
      <c r="D590" s="88"/>
      <c r="E590" s="88"/>
      <c r="F590" s="88"/>
      <c r="G590" s="88"/>
      <c r="H590" s="88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88"/>
      <c r="B591" s="88"/>
      <c r="C591" s="88"/>
      <c r="D591" s="88"/>
      <c r="E591" s="88"/>
      <c r="F591" s="88"/>
      <c r="G591" s="88"/>
      <c r="H591" s="88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88"/>
      <c r="B592" s="88"/>
      <c r="C592" s="88"/>
      <c r="D592" s="88"/>
      <c r="E592" s="88"/>
      <c r="F592" s="88"/>
      <c r="G592" s="88"/>
      <c r="H592" s="88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88"/>
      <c r="B593" s="88"/>
      <c r="C593" s="88"/>
      <c r="D593" s="88"/>
      <c r="E593" s="88"/>
      <c r="F593" s="88"/>
      <c r="G593" s="88"/>
      <c r="H593" s="88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88"/>
      <c r="B594" s="88"/>
      <c r="C594" s="88"/>
      <c r="D594" s="88"/>
      <c r="E594" s="88"/>
      <c r="F594" s="88"/>
      <c r="G594" s="88"/>
      <c r="H594" s="88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88"/>
      <c r="B595" s="88"/>
      <c r="C595" s="88"/>
      <c r="D595" s="88"/>
      <c r="E595" s="88"/>
      <c r="F595" s="88"/>
      <c r="G595" s="88"/>
      <c r="H595" s="88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88"/>
      <c r="B596" s="88"/>
      <c r="C596" s="88"/>
      <c r="D596" s="88"/>
      <c r="E596" s="88"/>
      <c r="F596" s="88"/>
      <c r="G596" s="88"/>
      <c r="H596" s="88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88"/>
      <c r="B597" s="88"/>
      <c r="C597" s="88"/>
      <c r="D597" s="88"/>
      <c r="E597" s="88"/>
      <c r="F597" s="88"/>
      <c r="G597" s="88"/>
      <c r="H597" s="88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88"/>
      <c r="B598" s="88"/>
      <c r="C598" s="88"/>
      <c r="D598" s="88"/>
      <c r="E598" s="88"/>
      <c r="F598" s="88"/>
      <c r="G598" s="88"/>
      <c r="H598" s="88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88"/>
      <c r="B599" s="88"/>
      <c r="C599" s="88"/>
      <c r="D599" s="88"/>
      <c r="E599" s="88"/>
      <c r="F599" s="88"/>
      <c r="G599" s="88"/>
      <c r="H599" s="88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88"/>
      <c r="B600" s="88"/>
      <c r="C600" s="88"/>
      <c r="D600" s="88"/>
      <c r="E600" s="88"/>
      <c r="F600" s="88"/>
      <c r="G600" s="88"/>
      <c r="H600" s="88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88"/>
      <c r="B601" s="88"/>
      <c r="C601" s="88"/>
      <c r="D601" s="88"/>
      <c r="E601" s="88"/>
      <c r="F601" s="88"/>
      <c r="G601" s="88"/>
      <c r="H601" s="88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88"/>
      <c r="B602" s="88"/>
      <c r="C602" s="88"/>
      <c r="D602" s="88"/>
      <c r="E602" s="88"/>
      <c r="F602" s="88"/>
      <c r="G602" s="88"/>
      <c r="H602" s="88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88"/>
      <c r="B603" s="88"/>
      <c r="C603" s="88"/>
      <c r="D603" s="88"/>
      <c r="E603" s="88"/>
      <c r="F603" s="88"/>
      <c r="G603" s="88"/>
      <c r="H603" s="88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88"/>
      <c r="B604" s="88"/>
      <c r="C604" s="88"/>
      <c r="D604" s="88"/>
      <c r="E604" s="88"/>
      <c r="F604" s="88"/>
      <c r="G604" s="88"/>
      <c r="H604" s="88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88"/>
      <c r="B605" s="88"/>
      <c r="C605" s="88"/>
      <c r="D605" s="88"/>
      <c r="E605" s="88"/>
      <c r="F605" s="88"/>
      <c r="G605" s="88"/>
      <c r="H605" s="88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88"/>
      <c r="B606" s="88"/>
      <c r="C606" s="88"/>
      <c r="D606" s="88"/>
      <c r="E606" s="88"/>
      <c r="F606" s="88"/>
      <c r="G606" s="88"/>
      <c r="H606" s="88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88"/>
      <c r="B607" s="88"/>
      <c r="C607" s="88"/>
      <c r="D607" s="88"/>
      <c r="E607" s="88"/>
      <c r="F607" s="88"/>
      <c r="G607" s="88"/>
      <c r="H607" s="88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88"/>
      <c r="B608" s="88"/>
      <c r="C608" s="88"/>
      <c r="D608" s="88"/>
      <c r="E608" s="88"/>
      <c r="F608" s="88"/>
      <c r="G608" s="88"/>
      <c r="H608" s="88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88"/>
      <c r="B609" s="88"/>
      <c r="C609" s="88"/>
      <c r="D609" s="88"/>
      <c r="E609" s="88"/>
      <c r="F609" s="88"/>
      <c r="G609" s="88"/>
      <c r="H609" s="88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88"/>
      <c r="B610" s="88"/>
      <c r="C610" s="88"/>
      <c r="D610" s="88"/>
      <c r="E610" s="88"/>
      <c r="F610" s="88"/>
      <c r="G610" s="88"/>
      <c r="H610" s="88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88"/>
      <c r="B611" s="88"/>
      <c r="C611" s="88"/>
      <c r="D611" s="88"/>
      <c r="E611" s="88"/>
      <c r="F611" s="88"/>
      <c r="G611" s="88"/>
      <c r="H611" s="88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88"/>
      <c r="B612" s="88"/>
      <c r="C612" s="88"/>
      <c r="D612" s="88"/>
      <c r="E612" s="88"/>
      <c r="F612" s="88"/>
      <c r="G612" s="88"/>
      <c r="H612" s="88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88"/>
      <c r="B613" s="88"/>
      <c r="C613" s="88"/>
      <c r="D613" s="88"/>
      <c r="E613" s="88"/>
      <c r="F613" s="88"/>
      <c r="G613" s="88"/>
      <c r="H613" s="88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88"/>
      <c r="B614" s="88"/>
      <c r="C614" s="88"/>
      <c r="D614" s="88"/>
      <c r="E614" s="88"/>
      <c r="F614" s="88"/>
      <c r="G614" s="88"/>
      <c r="H614" s="88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88"/>
      <c r="B615" s="88"/>
      <c r="C615" s="88"/>
      <c r="D615" s="88"/>
      <c r="E615" s="88"/>
      <c r="F615" s="88"/>
      <c r="G615" s="88"/>
      <c r="H615" s="88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88"/>
      <c r="B616" s="88"/>
      <c r="C616" s="88"/>
      <c r="D616" s="88"/>
      <c r="E616" s="88"/>
      <c r="F616" s="88"/>
      <c r="G616" s="88"/>
      <c r="H616" s="88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88"/>
      <c r="B617" s="88"/>
      <c r="C617" s="88"/>
      <c r="D617" s="88"/>
      <c r="E617" s="88"/>
      <c r="F617" s="88"/>
      <c r="G617" s="88"/>
      <c r="H617" s="88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88"/>
      <c r="B618" s="88"/>
      <c r="C618" s="88"/>
      <c r="D618" s="88"/>
      <c r="E618" s="88"/>
      <c r="F618" s="88"/>
      <c r="G618" s="88"/>
      <c r="H618" s="88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88"/>
      <c r="B619" s="88"/>
      <c r="C619" s="88"/>
      <c r="D619" s="88"/>
      <c r="E619" s="88"/>
      <c r="F619" s="88"/>
      <c r="G619" s="88"/>
      <c r="H619" s="88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88"/>
      <c r="B620" s="88"/>
      <c r="C620" s="88"/>
      <c r="D620" s="88"/>
      <c r="E620" s="88"/>
      <c r="F620" s="88"/>
      <c r="G620" s="88"/>
      <c r="H620" s="88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88"/>
      <c r="B621" s="88"/>
      <c r="C621" s="88"/>
      <c r="D621" s="88"/>
      <c r="E621" s="88"/>
      <c r="F621" s="88"/>
      <c r="G621" s="88"/>
      <c r="H621" s="88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88"/>
      <c r="B622" s="88"/>
      <c r="C622" s="88"/>
      <c r="D622" s="88"/>
      <c r="E622" s="88"/>
      <c r="F622" s="88"/>
      <c r="G622" s="88"/>
      <c r="H622" s="88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88"/>
      <c r="B623" s="88"/>
      <c r="C623" s="88"/>
      <c r="D623" s="88"/>
      <c r="E623" s="88"/>
      <c r="F623" s="88"/>
      <c r="G623" s="88"/>
      <c r="H623" s="88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88"/>
      <c r="B624" s="88"/>
      <c r="C624" s="88"/>
      <c r="D624" s="88"/>
      <c r="E624" s="88"/>
      <c r="F624" s="88"/>
      <c r="G624" s="88"/>
      <c r="H624" s="88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88"/>
      <c r="B625" s="88"/>
      <c r="C625" s="88"/>
      <c r="D625" s="88"/>
      <c r="E625" s="88"/>
      <c r="F625" s="88"/>
      <c r="G625" s="88"/>
      <c r="H625" s="88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88"/>
      <c r="B626" s="88"/>
      <c r="C626" s="88"/>
      <c r="D626" s="88"/>
      <c r="E626" s="88"/>
      <c r="F626" s="88"/>
      <c r="G626" s="88"/>
      <c r="H626" s="88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88"/>
      <c r="B627" s="88"/>
      <c r="C627" s="88"/>
      <c r="D627" s="88"/>
      <c r="E627" s="88"/>
      <c r="F627" s="88"/>
      <c r="G627" s="88"/>
      <c r="H627" s="88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88"/>
      <c r="B628" s="88"/>
      <c r="C628" s="88"/>
      <c r="D628" s="88"/>
      <c r="E628" s="88"/>
      <c r="F628" s="88"/>
      <c r="G628" s="88"/>
      <c r="H628" s="88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88"/>
      <c r="B629" s="88"/>
      <c r="C629" s="88"/>
      <c r="D629" s="88"/>
      <c r="E629" s="88"/>
      <c r="F629" s="88"/>
      <c r="G629" s="88"/>
      <c r="H629" s="88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88"/>
      <c r="B630" s="88"/>
      <c r="C630" s="88"/>
      <c r="D630" s="88"/>
      <c r="E630" s="88"/>
      <c r="F630" s="88"/>
      <c r="G630" s="88"/>
      <c r="H630" s="88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88"/>
      <c r="B631" s="88"/>
      <c r="C631" s="88"/>
      <c r="D631" s="88"/>
      <c r="E631" s="88"/>
      <c r="F631" s="88"/>
      <c r="G631" s="88"/>
      <c r="H631" s="88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88"/>
      <c r="B632" s="88"/>
      <c r="C632" s="88"/>
      <c r="D632" s="88"/>
      <c r="E632" s="88"/>
      <c r="F632" s="88"/>
      <c r="G632" s="88"/>
      <c r="H632" s="88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88"/>
      <c r="B633" s="88"/>
      <c r="C633" s="88"/>
      <c r="D633" s="88"/>
      <c r="E633" s="88"/>
      <c r="F633" s="88"/>
      <c r="G633" s="88"/>
      <c r="H633" s="88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88"/>
      <c r="B634" s="88"/>
      <c r="C634" s="88"/>
      <c r="D634" s="88"/>
      <c r="E634" s="88"/>
      <c r="F634" s="88"/>
      <c r="G634" s="88"/>
      <c r="H634" s="88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88"/>
      <c r="B635" s="88"/>
      <c r="C635" s="88"/>
      <c r="D635" s="88"/>
      <c r="E635" s="88"/>
      <c r="F635" s="88"/>
      <c r="G635" s="88"/>
      <c r="H635" s="88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88"/>
      <c r="B636" s="88"/>
      <c r="C636" s="88"/>
      <c r="D636" s="88"/>
      <c r="E636" s="88"/>
      <c r="F636" s="88"/>
      <c r="G636" s="88"/>
      <c r="H636" s="88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88"/>
      <c r="B637" s="88"/>
      <c r="C637" s="88"/>
      <c r="D637" s="88"/>
      <c r="E637" s="88"/>
      <c r="F637" s="88"/>
      <c r="G637" s="88"/>
      <c r="H637" s="88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88"/>
      <c r="B638" s="88"/>
      <c r="C638" s="88"/>
      <c r="D638" s="88"/>
      <c r="E638" s="88"/>
      <c r="F638" s="88"/>
      <c r="G638" s="88"/>
      <c r="H638" s="88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88"/>
      <c r="B639" s="88"/>
      <c r="C639" s="88"/>
      <c r="D639" s="88"/>
      <c r="E639" s="88"/>
      <c r="F639" s="88"/>
      <c r="G639" s="88"/>
      <c r="H639" s="88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88"/>
      <c r="B640" s="88"/>
      <c r="C640" s="88"/>
      <c r="D640" s="88"/>
      <c r="E640" s="88"/>
      <c r="F640" s="88"/>
      <c r="G640" s="88"/>
      <c r="H640" s="88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88"/>
      <c r="B641" s="88"/>
      <c r="C641" s="88"/>
      <c r="D641" s="88"/>
      <c r="E641" s="88"/>
      <c r="F641" s="88"/>
      <c r="G641" s="88"/>
      <c r="H641" s="88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88"/>
      <c r="B642" s="88"/>
      <c r="C642" s="88"/>
      <c r="D642" s="88"/>
      <c r="E642" s="88"/>
      <c r="F642" s="88"/>
      <c r="G642" s="88"/>
      <c r="H642" s="88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88"/>
      <c r="B643" s="88"/>
      <c r="C643" s="88"/>
      <c r="D643" s="88"/>
      <c r="E643" s="88"/>
      <c r="F643" s="88"/>
      <c r="G643" s="88"/>
      <c r="H643" s="88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88"/>
      <c r="B644" s="88"/>
      <c r="C644" s="88"/>
      <c r="D644" s="88"/>
      <c r="E644" s="88"/>
      <c r="F644" s="88"/>
      <c r="G644" s="88"/>
      <c r="H644" s="88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88"/>
      <c r="B645" s="88"/>
      <c r="C645" s="88"/>
      <c r="D645" s="88"/>
      <c r="E645" s="88"/>
      <c r="F645" s="88"/>
      <c r="G645" s="88"/>
      <c r="H645" s="88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88"/>
      <c r="B646" s="88"/>
      <c r="C646" s="88"/>
      <c r="D646" s="88"/>
      <c r="E646" s="88"/>
      <c r="F646" s="88"/>
      <c r="G646" s="88"/>
      <c r="H646" s="88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88"/>
      <c r="B647" s="88"/>
      <c r="C647" s="88"/>
      <c r="D647" s="88"/>
      <c r="E647" s="88"/>
      <c r="F647" s="88"/>
      <c r="G647" s="88"/>
      <c r="H647" s="88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88"/>
      <c r="B648" s="88"/>
      <c r="C648" s="88"/>
      <c r="D648" s="88"/>
      <c r="E648" s="88"/>
      <c r="F648" s="88"/>
      <c r="G648" s="88"/>
      <c r="H648" s="88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88"/>
      <c r="B649" s="88"/>
      <c r="C649" s="88"/>
      <c r="D649" s="88"/>
      <c r="E649" s="88"/>
      <c r="F649" s="88"/>
      <c r="G649" s="88"/>
      <c r="H649" s="88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88"/>
      <c r="B650" s="88"/>
      <c r="C650" s="88"/>
      <c r="D650" s="88"/>
      <c r="E650" s="88"/>
      <c r="F650" s="88"/>
      <c r="G650" s="88"/>
      <c r="H650" s="88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88"/>
      <c r="B651" s="88"/>
      <c r="C651" s="88"/>
      <c r="D651" s="88"/>
      <c r="E651" s="88"/>
      <c r="F651" s="88"/>
      <c r="G651" s="88"/>
      <c r="H651" s="88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88"/>
      <c r="B652" s="88"/>
      <c r="C652" s="88"/>
      <c r="D652" s="88"/>
      <c r="E652" s="88"/>
      <c r="F652" s="88"/>
      <c r="G652" s="88"/>
      <c r="H652" s="88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88"/>
      <c r="B653" s="88"/>
      <c r="C653" s="88"/>
      <c r="D653" s="88"/>
      <c r="E653" s="88"/>
      <c r="F653" s="88"/>
      <c r="G653" s="88"/>
      <c r="H653" s="88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88"/>
      <c r="B654" s="88"/>
      <c r="C654" s="88"/>
      <c r="D654" s="88"/>
      <c r="E654" s="88"/>
      <c r="F654" s="88"/>
      <c r="G654" s="88"/>
      <c r="H654" s="88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88"/>
      <c r="B655" s="88"/>
      <c r="C655" s="88"/>
      <c r="D655" s="88"/>
      <c r="E655" s="88"/>
      <c r="F655" s="88"/>
      <c r="G655" s="88"/>
      <c r="H655" s="88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88"/>
      <c r="B656" s="88"/>
      <c r="C656" s="88"/>
      <c r="D656" s="88"/>
      <c r="E656" s="88"/>
      <c r="F656" s="88"/>
      <c r="G656" s="88"/>
      <c r="H656" s="88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88"/>
      <c r="B657" s="88"/>
      <c r="C657" s="88"/>
      <c r="D657" s="88"/>
      <c r="E657" s="88"/>
      <c r="F657" s="88"/>
      <c r="G657" s="88"/>
      <c r="H657" s="88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88"/>
      <c r="B658" s="88"/>
      <c r="C658" s="88"/>
      <c r="D658" s="88"/>
      <c r="E658" s="88"/>
      <c r="F658" s="88"/>
      <c r="G658" s="88"/>
      <c r="H658" s="88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88"/>
      <c r="B659" s="88"/>
      <c r="C659" s="88"/>
      <c r="D659" s="88"/>
      <c r="E659" s="88"/>
      <c r="F659" s="88"/>
      <c r="G659" s="88"/>
      <c r="H659" s="88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88"/>
      <c r="B660" s="88"/>
      <c r="C660" s="88"/>
      <c r="D660" s="88"/>
      <c r="E660" s="88"/>
      <c r="F660" s="88"/>
      <c r="G660" s="88"/>
      <c r="H660" s="88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88"/>
      <c r="B661" s="88"/>
      <c r="C661" s="88"/>
      <c r="D661" s="88"/>
      <c r="E661" s="88"/>
      <c r="F661" s="88"/>
      <c r="G661" s="88"/>
      <c r="H661" s="88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88"/>
      <c r="B662" s="88"/>
      <c r="C662" s="88"/>
      <c r="D662" s="88"/>
      <c r="E662" s="88"/>
      <c r="F662" s="88"/>
      <c r="G662" s="88"/>
      <c r="H662" s="88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88"/>
      <c r="B663" s="88"/>
      <c r="C663" s="88"/>
      <c r="D663" s="88"/>
      <c r="E663" s="88"/>
      <c r="F663" s="88"/>
      <c r="G663" s="88"/>
      <c r="H663" s="88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88"/>
      <c r="B664" s="88"/>
      <c r="C664" s="88"/>
      <c r="D664" s="88"/>
      <c r="E664" s="88"/>
      <c r="F664" s="88"/>
      <c r="G664" s="88"/>
      <c r="H664" s="88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88"/>
      <c r="B665" s="88"/>
      <c r="C665" s="88"/>
      <c r="D665" s="88"/>
      <c r="E665" s="88"/>
      <c r="F665" s="88"/>
      <c r="G665" s="88"/>
      <c r="H665" s="88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88"/>
      <c r="B666" s="88"/>
      <c r="C666" s="88"/>
      <c r="D666" s="88"/>
      <c r="E666" s="88"/>
      <c r="F666" s="88"/>
      <c r="G666" s="88"/>
      <c r="H666" s="88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88"/>
      <c r="B667" s="88"/>
      <c r="C667" s="88"/>
      <c r="D667" s="88"/>
      <c r="E667" s="88"/>
      <c r="F667" s="88"/>
      <c r="G667" s="88"/>
      <c r="H667" s="88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88"/>
      <c r="B668" s="88"/>
      <c r="C668" s="88"/>
      <c r="D668" s="88"/>
      <c r="E668" s="88"/>
      <c r="F668" s="88"/>
      <c r="G668" s="88"/>
      <c r="H668" s="88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88"/>
      <c r="B669" s="88"/>
      <c r="C669" s="88"/>
      <c r="D669" s="88"/>
      <c r="E669" s="88"/>
      <c r="F669" s="88"/>
      <c r="G669" s="88"/>
      <c r="H669" s="88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88"/>
      <c r="B670" s="88"/>
      <c r="C670" s="88"/>
      <c r="D670" s="88"/>
      <c r="E670" s="88"/>
      <c r="F670" s="88"/>
      <c r="G670" s="88"/>
      <c r="H670" s="88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88"/>
      <c r="B671" s="88"/>
      <c r="C671" s="88"/>
      <c r="D671" s="88"/>
      <c r="E671" s="88"/>
      <c r="F671" s="88"/>
      <c r="G671" s="88"/>
      <c r="H671" s="88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88"/>
      <c r="B672" s="88"/>
      <c r="C672" s="88"/>
      <c r="D672" s="88"/>
      <c r="E672" s="88"/>
      <c r="F672" s="88"/>
      <c r="G672" s="88"/>
      <c r="H672" s="88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88"/>
      <c r="B673" s="88"/>
      <c r="C673" s="88"/>
      <c r="D673" s="88"/>
      <c r="E673" s="88"/>
      <c r="F673" s="88"/>
      <c r="G673" s="88"/>
      <c r="H673" s="88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88"/>
      <c r="B674" s="88"/>
      <c r="C674" s="88"/>
      <c r="D674" s="88"/>
      <c r="E674" s="88"/>
      <c r="F674" s="88"/>
      <c r="G674" s="88"/>
      <c r="H674" s="88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88"/>
      <c r="B675" s="88"/>
      <c r="C675" s="88"/>
      <c r="D675" s="88"/>
      <c r="E675" s="88"/>
      <c r="F675" s="88"/>
      <c r="G675" s="88"/>
      <c r="H675" s="88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88"/>
      <c r="B676" s="88"/>
      <c r="C676" s="88"/>
      <c r="D676" s="88"/>
      <c r="E676" s="88"/>
      <c r="F676" s="88"/>
      <c r="G676" s="88"/>
      <c r="H676" s="88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88"/>
      <c r="B677" s="88"/>
      <c r="C677" s="88"/>
      <c r="D677" s="88"/>
      <c r="E677" s="88"/>
      <c r="F677" s="88"/>
      <c r="G677" s="88"/>
      <c r="H677" s="88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88"/>
      <c r="B678" s="88"/>
      <c r="C678" s="88"/>
      <c r="D678" s="88"/>
      <c r="E678" s="88"/>
      <c r="F678" s="88"/>
      <c r="G678" s="88"/>
      <c r="H678" s="88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88"/>
      <c r="B679" s="88"/>
      <c r="C679" s="88"/>
      <c r="D679" s="88"/>
      <c r="E679" s="88"/>
      <c r="F679" s="88"/>
      <c r="G679" s="88"/>
      <c r="H679" s="88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88"/>
      <c r="B680" s="88"/>
      <c r="C680" s="88"/>
      <c r="D680" s="88"/>
      <c r="E680" s="88"/>
      <c r="F680" s="88"/>
      <c r="G680" s="88"/>
      <c r="H680" s="88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88"/>
      <c r="B681" s="88"/>
      <c r="C681" s="88"/>
      <c r="D681" s="88"/>
      <c r="E681" s="88"/>
      <c r="F681" s="88"/>
      <c r="G681" s="88"/>
      <c r="H681" s="88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88"/>
      <c r="B682" s="88"/>
      <c r="C682" s="88"/>
      <c r="D682" s="88"/>
      <c r="E682" s="88"/>
      <c r="F682" s="88"/>
      <c r="G682" s="88"/>
      <c r="H682" s="88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88"/>
      <c r="B683" s="88"/>
      <c r="C683" s="88"/>
      <c r="D683" s="88"/>
      <c r="E683" s="88"/>
      <c r="F683" s="88"/>
      <c r="G683" s="88"/>
      <c r="H683" s="88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88"/>
      <c r="B684" s="88"/>
      <c r="C684" s="88"/>
      <c r="D684" s="88"/>
      <c r="E684" s="88"/>
      <c r="F684" s="88"/>
      <c r="G684" s="88"/>
      <c r="H684" s="88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88"/>
      <c r="B685" s="88"/>
      <c r="C685" s="88"/>
      <c r="D685" s="88"/>
      <c r="E685" s="88"/>
      <c r="F685" s="88"/>
      <c r="G685" s="88"/>
      <c r="H685" s="88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88"/>
      <c r="B686" s="88"/>
      <c r="C686" s="88"/>
      <c r="D686" s="88"/>
      <c r="E686" s="88"/>
      <c r="F686" s="88"/>
      <c r="G686" s="88"/>
      <c r="H686" s="88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88"/>
      <c r="B687" s="88"/>
      <c r="C687" s="88"/>
      <c r="D687" s="88"/>
      <c r="E687" s="88"/>
      <c r="F687" s="88"/>
      <c r="G687" s="88"/>
      <c r="H687" s="88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88"/>
      <c r="B688" s="88"/>
      <c r="C688" s="88"/>
      <c r="D688" s="88"/>
      <c r="E688" s="88"/>
      <c r="F688" s="88"/>
      <c r="G688" s="88"/>
      <c r="H688" s="88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88"/>
      <c r="B689" s="88"/>
      <c r="C689" s="88"/>
      <c r="D689" s="88"/>
      <c r="E689" s="88"/>
      <c r="F689" s="88"/>
      <c r="G689" s="88"/>
      <c r="H689" s="88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88"/>
      <c r="B690" s="88"/>
      <c r="C690" s="88"/>
      <c r="D690" s="88"/>
      <c r="E690" s="88"/>
      <c r="F690" s="88"/>
      <c r="G690" s="88"/>
      <c r="H690" s="88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88"/>
      <c r="B691" s="88"/>
      <c r="C691" s="88"/>
      <c r="D691" s="88"/>
      <c r="E691" s="88"/>
      <c r="F691" s="88"/>
      <c r="G691" s="88"/>
      <c r="H691" s="88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88"/>
      <c r="B692" s="88"/>
      <c r="C692" s="88"/>
      <c r="D692" s="88"/>
      <c r="E692" s="88"/>
      <c r="F692" s="88"/>
      <c r="G692" s="88"/>
      <c r="H692" s="88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88"/>
      <c r="B693" s="88"/>
      <c r="C693" s="88"/>
      <c r="D693" s="88"/>
      <c r="E693" s="88"/>
      <c r="F693" s="88"/>
      <c r="G693" s="88"/>
      <c r="H693" s="88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88"/>
      <c r="B694" s="88"/>
      <c r="C694" s="88"/>
      <c r="D694" s="88"/>
      <c r="E694" s="88"/>
      <c r="F694" s="88"/>
      <c r="G694" s="88"/>
      <c r="H694" s="88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88"/>
      <c r="B695" s="88"/>
      <c r="C695" s="88"/>
      <c r="D695" s="88"/>
      <c r="E695" s="88"/>
      <c r="F695" s="88"/>
      <c r="G695" s="88"/>
      <c r="H695" s="88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88"/>
      <c r="B696" s="88"/>
      <c r="C696" s="88"/>
      <c r="D696" s="88"/>
      <c r="E696" s="88"/>
      <c r="F696" s="88"/>
      <c r="G696" s="88"/>
      <c r="H696" s="88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88"/>
      <c r="B697" s="88"/>
      <c r="C697" s="88"/>
      <c r="D697" s="88"/>
      <c r="E697" s="88"/>
      <c r="F697" s="88"/>
      <c r="G697" s="88"/>
      <c r="H697" s="88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88"/>
      <c r="B698" s="88"/>
      <c r="C698" s="88"/>
      <c r="D698" s="88"/>
      <c r="E698" s="88"/>
      <c r="F698" s="88"/>
      <c r="G698" s="88"/>
      <c r="H698" s="88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88"/>
      <c r="B699" s="88"/>
      <c r="C699" s="88"/>
      <c r="D699" s="88"/>
      <c r="E699" s="88"/>
      <c r="F699" s="88"/>
      <c r="G699" s="88"/>
      <c r="H699" s="88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88"/>
      <c r="B700" s="88"/>
      <c r="C700" s="88"/>
      <c r="D700" s="88"/>
      <c r="E700" s="88"/>
      <c r="F700" s="88"/>
      <c r="G700" s="88"/>
      <c r="H700" s="88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88"/>
      <c r="B701" s="88"/>
      <c r="C701" s="88"/>
      <c r="D701" s="88"/>
      <c r="E701" s="88"/>
      <c r="F701" s="88"/>
      <c r="G701" s="88"/>
      <c r="H701" s="88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88"/>
      <c r="B702" s="88"/>
      <c r="C702" s="88"/>
      <c r="D702" s="88"/>
      <c r="E702" s="88"/>
      <c r="F702" s="88"/>
      <c r="G702" s="88"/>
      <c r="H702" s="88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88"/>
      <c r="B703" s="88"/>
      <c r="C703" s="88"/>
      <c r="D703" s="88"/>
      <c r="E703" s="88"/>
      <c r="F703" s="88"/>
      <c r="G703" s="88"/>
      <c r="H703" s="88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88"/>
      <c r="B704" s="88"/>
      <c r="C704" s="88"/>
      <c r="D704" s="88"/>
      <c r="E704" s="88"/>
      <c r="F704" s="88"/>
      <c r="G704" s="88"/>
      <c r="H704" s="88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88"/>
      <c r="B705" s="88"/>
      <c r="C705" s="88"/>
      <c r="D705" s="88"/>
      <c r="E705" s="88"/>
      <c r="F705" s="88"/>
      <c r="G705" s="88"/>
      <c r="H705" s="88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88"/>
      <c r="B706" s="88"/>
      <c r="C706" s="88"/>
      <c r="D706" s="88"/>
      <c r="E706" s="88"/>
      <c r="F706" s="88"/>
      <c r="G706" s="88"/>
      <c r="H706" s="88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88"/>
      <c r="B707" s="88"/>
      <c r="C707" s="88"/>
      <c r="D707" s="88"/>
      <c r="E707" s="88"/>
      <c r="F707" s="88"/>
      <c r="G707" s="88"/>
      <c r="H707" s="88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88"/>
      <c r="B708" s="88"/>
      <c r="C708" s="88"/>
      <c r="D708" s="88"/>
      <c r="E708" s="88"/>
      <c r="F708" s="88"/>
      <c r="G708" s="88"/>
      <c r="H708" s="88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88"/>
      <c r="B709" s="88"/>
      <c r="C709" s="88"/>
      <c r="D709" s="88"/>
      <c r="E709" s="88"/>
      <c r="F709" s="88"/>
      <c r="G709" s="88"/>
      <c r="H709" s="88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88"/>
      <c r="B710" s="88"/>
      <c r="C710" s="88"/>
      <c r="D710" s="88"/>
      <c r="E710" s="88"/>
      <c r="F710" s="88"/>
      <c r="G710" s="88"/>
      <c r="H710" s="88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88"/>
      <c r="B711" s="88"/>
      <c r="C711" s="88"/>
      <c r="D711" s="88"/>
      <c r="E711" s="88"/>
      <c r="F711" s="88"/>
      <c r="G711" s="88"/>
      <c r="H711" s="88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88"/>
      <c r="B712" s="88"/>
      <c r="C712" s="88"/>
      <c r="D712" s="88"/>
      <c r="E712" s="88"/>
      <c r="F712" s="88"/>
      <c r="G712" s="88"/>
      <c r="H712" s="88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88"/>
      <c r="B713" s="88"/>
      <c r="C713" s="88"/>
      <c r="D713" s="88"/>
      <c r="E713" s="88"/>
      <c r="F713" s="88"/>
      <c r="G713" s="88"/>
      <c r="H713" s="88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88"/>
      <c r="B714" s="88"/>
      <c r="C714" s="88"/>
      <c r="D714" s="88"/>
      <c r="E714" s="88"/>
      <c r="F714" s="88"/>
      <c r="G714" s="88"/>
      <c r="H714" s="88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88"/>
      <c r="B715" s="88"/>
      <c r="C715" s="88"/>
      <c r="D715" s="88"/>
      <c r="E715" s="88"/>
      <c r="F715" s="88"/>
      <c r="G715" s="88"/>
      <c r="H715" s="88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88"/>
      <c r="B716" s="88"/>
      <c r="C716" s="88"/>
      <c r="D716" s="88"/>
      <c r="E716" s="88"/>
      <c r="F716" s="88"/>
      <c r="G716" s="88"/>
      <c r="H716" s="88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88"/>
      <c r="B717" s="88"/>
      <c r="C717" s="88"/>
      <c r="D717" s="88"/>
      <c r="E717" s="88"/>
      <c r="F717" s="88"/>
      <c r="G717" s="88"/>
      <c r="H717" s="88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88"/>
      <c r="B718" s="88"/>
      <c r="C718" s="88"/>
      <c r="D718" s="88"/>
      <c r="E718" s="88"/>
      <c r="F718" s="88"/>
      <c r="G718" s="88"/>
      <c r="H718" s="88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88"/>
      <c r="B719" s="88"/>
      <c r="C719" s="88"/>
      <c r="D719" s="88"/>
      <c r="E719" s="88"/>
      <c r="F719" s="88"/>
      <c r="G719" s="88"/>
      <c r="H719" s="88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88"/>
      <c r="B720" s="88"/>
      <c r="C720" s="88"/>
      <c r="D720" s="88"/>
      <c r="E720" s="88"/>
      <c r="F720" s="88"/>
      <c r="G720" s="88"/>
      <c r="H720" s="88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88"/>
      <c r="B721" s="88"/>
      <c r="C721" s="88"/>
      <c r="D721" s="88"/>
      <c r="E721" s="88"/>
      <c r="F721" s="88"/>
      <c r="G721" s="88"/>
      <c r="H721" s="88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88"/>
      <c r="B722" s="88"/>
      <c r="C722" s="88"/>
      <c r="D722" s="88"/>
      <c r="E722" s="88"/>
      <c r="F722" s="88"/>
      <c r="G722" s="88"/>
      <c r="H722" s="88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88"/>
      <c r="B723" s="88"/>
      <c r="C723" s="88"/>
      <c r="D723" s="88"/>
      <c r="E723" s="88"/>
      <c r="F723" s="88"/>
      <c r="G723" s="88"/>
      <c r="H723" s="88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88"/>
      <c r="B724" s="88"/>
      <c r="C724" s="88"/>
      <c r="D724" s="88"/>
      <c r="E724" s="88"/>
      <c r="F724" s="88"/>
      <c r="G724" s="88"/>
      <c r="H724" s="88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88"/>
      <c r="B725" s="88"/>
      <c r="C725" s="88"/>
      <c r="D725" s="88"/>
      <c r="E725" s="88"/>
      <c r="F725" s="88"/>
      <c r="G725" s="88"/>
      <c r="H725" s="88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88"/>
      <c r="B726" s="88"/>
      <c r="C726" s="88"/>
      <c r="D726" s="88"/>
      <c r="E726" s="88"/>
      <c r="F726" s="88"/>
      <c r="G726" s="88"/>
      <c r="H726" s="88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88"/>
      <c r="B727" s="88"/>
      <c r="C727" s="88"/>
      <c r="D727" s="88"/>
      <c r="E727" s="88"/>
      <c r="F727" s="88"/>
      <c r="G727" s="88"/>
      <c r="H727" s="88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88"/>
      <c r="B728" s="88"/>
      <c r="C728" s="88"/>
      <c r="D728" s="88"/>
      <c r="E728" s="88"/>
      <c r="F728" s="88"/>
      <c r="G728" s="88"/>
      <c r="H728" s="88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88"/>
      <c r="B729" s="88"/>
      <c r="C729" s="88"/>
      <c r="D729" s="88"/>
      <c r="E729" s="88"/>
      <c r="F729" s="88"/>
      <c r="G729" s="88"/>
      <c r="H729" s="88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88"/>
      <c r="B730" s="88"/>
      <c r="C730" s="88"/>
      <c r="D730" s="88"/>
      <c r="E730" s="88"/>
      <c r="F730" s="88"/>
      <c r="G730" s="88"/>
      <c r="H730" s="88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88"/>
      <c r="B731" s="88"/>
      <c r="C731" s="88"/>
      <c r="D731" s="88"/>
      <c r="E731" s="88"/>
      <c r="F731" s="88"/>
      <c r="G731" s="88"/>
      <c r="H731" s="88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88"/>
      <c r="B732" s="88"/>
      <c r="C732" s="88"/>
      <c r="D732" s="88"/>
      <c r="E732" s="88"/>
      <c r="F732" s="88"/>
      <c r="G732" s="88"/>
      <c r="H732" s="88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88"/>
      <c r="B733" s="88"/>
      <c r="C733" s="88"/>
      <c r="D733" s="88"/>
      <c r="E733" s="88"/>
      <c r="F733" s="88"/>
      <c r="G733" s="88"/>
      <c r="H733" s="88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88"/>
      <c r="B734" s="88"/>
      <c r="C734" s="88"/>
      <c r="D734" s="88"/>
      <c r="E734" s="88"/>
      <c r="F734" s="88"/>
      <c r="G734" s="88"/>
      <c r="H734" s="88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88"/>
      <c r="B735" s="88"/>
      <c r="C735" s="88"/>
      <c r="D735" s="88"/>
      <c r="E735" s="88"/>
      <c r="F735" s="88"/>
      <c r="G735" s="88"/>
      <c r="H735" s="88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88"/>
      <c r="B736" s="88"/>
      <c r="C736" s="88"/>
      <c r="D736" s="88"/>
      <c r="E736" s="88"/>
      <c r="F736" s="88"/>
      <c r="G736" s="88"/>
      <c r="H736" s="88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88"/>
      <c r="B737" s="88"/>
      <c r="C737" s="88"/>
      <c r="D737" s="88"/>
      <c r="E737" s="88"/>
      <c r="F737" s="88"/>
      <c r="G737" s="88"/>
      <c r="H737" s="88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88"/>
      <c r="B738" s="88"/>
      <c r="C738" s="88"/>
      <c r="D738" s="88"/>
      <c r="E738" s="88"/>
      <c r="F738" s="88"/>
      <c r="G738" s="88"/>
      <c r="H738" s="88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88"/>
      <c r="B739" s="88"/>
      <c r="C739" s="88"/>
      <c r="D739" s="88"/>
      <c r="E739" s="88"/>
      <c r="F739" s="88"/>
      <c r="G739" s="88"/>
      <c r="H739" s="88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88"/>
      <c r="B740" s="88"/>
      <c r="C740" s="88"/>
      <c r="D740" s="88"/>
      <c r="E740" s="88"/>
      <c r="F740" s="88"/>
      <c r="G740" s="88"/>
      <c r="H740" s="88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88"/>
      <c r="B741" s="88"/>
      <c r="C741" s="88"/>
      <c r="D741" s="88"/>
      <c r="E741" s="88"/>
      <c r="F741" s="88"/>
      <c r="G741" s="88"/>
      <c r="H741" s="88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88"/>
      <c r="B742" s="88"/>
      <c r="C742" s="88"/>
      <c r="D742" s="88"/>
      <c r="E742" s="88"/>
      <c r="F742" s="88"/>
      <c r="G742" s="88"/>
      <c r="H742" s="88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88"/>
      <c r="B743" s="88"/>
      <c r="C743" s="88"/>
      <c r="D743" s="88"/>
      <c r="E743" s="88"/>
      <c r="F743" s="88"/>
      <c r="G743" s="88"/>
      <c r="H743" s="88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88"/>
      <c r="B744" s="88"/>
      <c r="C744" s="88"/>
      <c r="D744" s="88"/>
      <c r="E744" s="88"/>
      <c r="F744" s="88"/>
      <c r="G744" s="88"/>
      <c r="H744" s="88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88"/>
      <c r="B745" s="88"/>
      <c r="C745" s="88"/>
      <c r="D745" s="88"/>
      <c r="E745" s="88"/>
      <c r="F745" s="88"/>
      <c r="G745" s="88"/>
      <c r="H745" s="88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88"/>
      <c r="B746" s="88"/>
      <c r="C746" s="88"/>
      <c r="D746" s="88"/>
      <c r="E746" s="88"/>
      <c r="F746" s="88"/>
      <c r="G746" s="88"/>
      <c r="H746" s="88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88"/>
      <c r="B747" s="88"/>
      <c r="C747" s="88"/>
      <c r="D747" s="88"/>
      <c r="E747" s="88"/>
      <c r="F747" s="88"/>
      <c r="G747" s="88"/>
      <c r="H747" s="88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88"/>
      <c r="B748" s="88"/>
      <c r="C748" s="88"/>
      <c r="D748" s="88"/>
      <c r="E748" s="88"/>
      <c r="F748" s="88"/>
      <c r="G748" s="88"/>
      <c r="H748" s="88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88"/>
      <c r="B749" s="88"/>
      <c r="C749" s="88"/>
      <c r="D749" s="88"/>
      <c r="E749" s="88"/>
      <c r="F749" s="88"/>
      <c r="G749" s="88"/>
      <c r="H749" s="88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88"/>
      <c r="B750" s="88"/>
      <c r="C750" s="88"/>
      <c r="D750" s="88"/>
      <c r="E750" s="88"/>
      <c r="F750" s="88"/>
      <c r="G750" s="88"/>
      <c r="H750" s="88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88"/>
      <c r="B751" s="88"/>
      <c r="C751" s="88"/>
      <c r="D751" s="88"/>
      <c r="E751" s="88"/>
      <c r="F751" s="88"/>
      <c r="G751" s="88"/>
      <c r="H751" s="88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88"/>
      <c r="B752" s="88"/>
      <c r="C752" s="88"/>
      <c r="D752" s="88"/>
      <c r="E752" s="88"/>
      <c r="F752" s="88"/>
      <c r="G752" s="88"/>
      <c r="H752" s="88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88"/>
      <c r="B753" s="88"/>
      <c r="C753" s="88"/>
      <c r="D753" s="88"/>
      <c r="E753" s="88"/>
      <c r="F753" s="88"/>
      <c r="G753" s="88"/>
      <c r="H753" s="88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88"/>
      <c r="B754" s="88"/>
      <c r="C754" s="88"/>
      <c r="D754" s="88"/>
      <c r="E754" s="88"/>
      <c r="F754" s="88"/>
      <c r="G754" s="88"/>
      <c r="H754" s="88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88"/>
      <c r="B755" s="88"/>
      <c r="C755" s="88"/>
      <c r="D755" s="88"/>
      <c r="E755" s="88"/>
      <c r="F755" s="88"/>
      <c r="G755" s="88"/>
      <c r="H755" s="88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88"/>
      <c r="B756" s="88"/>
      <c r="C756" s="88"/>
      <c r="D756" s="88"/>
      <c r="E756" s="88"/>
      <c r="F756" s="88"/>
      <c r="G756" s="88"/>
      <c r="H756" s="88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88"/>
      <c r="B757" s="88"/>
      <c r="C757" s="88"/>
      <c r="D757" s="88"/>
      <c r="E757" s="88"/>
      <c r="F757" s="88"/>
      <c r="G757" s="88"/>
      <c r="H757" s="88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88"/>
      <c r="B758" s="88"/>
      <c r="C758" s="88"/>
      <c r="D758" s="88"/>
      <c r="E758" s="88"/>
      <c r="F758" s="88"/>
      <c r="G758" s="88"/>
      <c r="H758" s="88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88"/>
      <c r="B759" s="88"/>
      <c r="C759" s="88"/>
      <c r="D759" s="88"/>
      <c r="E759" s="88"/>
      <c r="F759" s="88"/>
      <c r="G759" s="88"/>
      <c r="H759" s="88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88"/>
      <c r="B760" s="88"/>
      <c r="C760" s="88"/>
      <c r="D760" s="88"/>
      <c r="E760" s="88"/>
      <c r="F760" s="88"/>
      <c r="G760" s="88"/>
      <c r="H760" s="88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88"/>
      <c r="B761" s="88"/>
      <c r="C761" s="88"/>
      <c r="D761" s="88"/>
      <c r="E761" s="88"/>
      <c r="F761" s="88"/>
      <c r="G761" s="88"/>
      <c r="H761" s="88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88"/>
      <c r="B762" s="88"/>
      <c r="C762" s="88"/>
      <c r="D762" s="88"/>
      <c r="E762" s="88"/>
      <c r="F762" s="88"/>
      <c r="G762" s="88"/>
      <c r="H762" s="88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88"/>
      <c r="B763" s="88"/>
      <c r="C763" s="88"/>
      <c r="D763" s="88"/>
      <c r="E763" s="88"/>
      <c r="F763" s="88"/>
      <c r="G763" s="88"/>
      <c r="H763" s="88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88"/>
      <c r="B764" s="88"/>
      <c r="C764" s="88"/>
      <c r="D764" s="88"/>
      <c r="E764" s="88"/>
      <c r="F764" s="88"/>
      <c r="G764" s="88"/>
      <c r="H764" s="88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88"/>
      <c r="B765" s="88"/>
      <c r="C765" s="88"/>
      <c r="D765" s="88"/>
      <c r="E765" s="88"/>
      <c r="F765" s="88"/>
      <c r="G765" s="88"/>
      <c r="H765" s="88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88"/>
      <c r="B766" s="88"/>
      <c r="C766" s="88"/>
      <c r="D766" s="88"/>
      <c r="E766" s="88"/>
      <c r="F766" s="88"/>
      <c r="G766" s="88"/>
      <c r="H766" s="88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88"/>
      <c r="B767" s="88"/>
      <c r="C767" s="88"/>
      <c r="D767" s="88"/>
      <c r="E767" s="88"/>
      <c r="F767" s="88"/>
      <c r="G767" s="88"/>
      <c r="H767" s="88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88"/>
      <c r="B768" s="88"/>
      <c r="C768" s="88"/>
      <c r="D768" s="88"/>
      <c r="E768" s="88"/>
      <c r="F768" s="88"/>
      <c r="G768" s="88"/>
      <c r="H768" s="88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88"/>
      <c r="B769" s="88"/>
      <c r="C769" s="88"/>
      <c r="D769" s="88"/>
      <c r="E769" s="88"/>
      <c r="F769" s="88"/>
      <c r="G769" s="88"/>
      <c r="H769" s="88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88"/>
      <c r="B770" s="88"/>
      <c r="C770" s="88"/>
      <c r="D770" s="88"/>
      <c r="E770" s="88"/>
      <c r="F770" s="88"/>
      <c r="G770" s="88"/>
      <c r="H770" s="88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88"/>
      <c r="B771" s="88"/>
      <c r="C771" s="88"/>
      <c r="D771" s="88"/>
      <c r="E771" s="88"/>
      <c r="F771" s="88"/>
      <c r="G771" s="88"/>
      <c r="H771" s="88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88"/>
      <c r="B772" s="88"/>
      <c r="C772" s="88"/>
      <c r="D772" s="88"/>
      <c r="E772" s="88"/>
      <c r="F772" s="88"/>
      <c r="G772" s="88"/>
      <c r="H772" s="88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88"/>
      <c r="B773" s="88"/>
      <c r="C773" s="88"/>
      <c r="D773" s="88"/>
      <c r="E773" s="88"/>
      <c r="F773" s="88"/>
      <c r="G773" s="88"/>
      <c r="H773" s="88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88"/>
      <c r="B774" s="88"/>
      <c r="C774" s="88"/>
      <c r="D774" s="88"/>
      <c r="E774" s="88"/>
      <c r="F774" s="88"/>
      <c r="G774" s="88"/>
      <c r="H774" s="88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88"/>
      <c r="B775" s="88"/>
      <c r="C775" s="88"/>
      <c r="D775" s="88"/>
      <c r="E775" s="88"/>
      <c r="F775" s="88"/>
      <c r="G775" s="88"/>
      <c r="H775" s="88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88"/>
      <c r="B776" s="88"/>
      <c r="C776" s="88"/>
      <c r="D776" s="88"/>
      <c r="E776" s="88"/>
      <c r="F776" s="88"/>
      <c r="G776" s="88"/>
      <c r="H776" s="88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88"/>
      <c r="B777" s="88"/>
      <c r="C777" s="88"/>
      <c r="D777" s="88"/>
      <c r="E777" s="88"/>
      <c r="F777" s="88"/>
      <c r="G777" s="88"/>
      <c r="H777" s="88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88"/>
      <c r="B778" s="88"/>
      <c r="C778" s="88"/>
      <c r="D778" s="88"/>
      <c r="E778" s="88"/>
      <c r="F778" s="88"/>
      <c r="G778" s="88"/>
      <c r="H778" s="88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88"/>
      <c r="B779" s="88"/>
      <c r="C779" s="88"/>
      <c r="D779" s="88"/>
      <c r="E779" s="88"/>
      <c r="F779" s="88"/>
      <c r="G779" s="88"/>
      <c r="H779" s="88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88"/>
      <c r="B780" s="88"/>
      <c r="C780" s="88"/>
      <c r="D780" s="88"/>
      <c r="E780" s="88"/>
      <c r="F780" s="88"/>
      <c r="G780" s="88"/>
      <c r="H780" s="88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88"/>
      <c r="B781" s="88"/>
      <c r="C781" s="88"/>
      <c r="D781" s="88"/>
      <c r="E781" s="88"/>
      <c r="F781" s="88"/>
      <c r="G781" s="88"/>
      <c r="H781" s="88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88"/>
      <c r="B782" s="88"/>
      <c r="C782" s="88"/>
      <c r="D782" s="88"/>
      <c r="E782" s="88"/>
      <c r="F782" s="88"/>
      <c r="G782" s="88"/>
      <c r="H782" s="88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88"/>
      <c r="B783" s="88"/>
      <c r="C783" s="88"/>
      <c r="D783" s="88"/>
      <c r="E783" s="88"/>
      <c r="F783" s="88"/>
      <c r="G783" s="88"/>
      <c r="H783" s="88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88"/>
      <c r="B784" s="88"/>
      <c r="C784" s="88"/>
      <c r="D784" s="88"/>
      <c r="E784" s="88"/>
      <c r="F784" s="88"/>
      <c r="G784" s="88"/>
      <c r="H784" s="88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88"/>
      <c r="B785" s="88"/>
      <c r="C785" s="88"/>
      <c r="D785" s="88"/>
      <c r="E785" s="88"/>
      <c r="F785" s="88"/>
      <c r="G785" s="88"/>
      <c r="H785" s="88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88"/>
      <c r="B786" s="88"/>
      <c r="C786" s="88"/>
      <c r="D786" s="88"/>
      <c r="E786" s="88"/>
      <c r="F786" s="88"/>
      <c r="G786" s="88"/>
      <c r="H786" s="88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88"/>
      <c r="B787" s="88"/>
      <c r="C787" s="88"/>
      <c r="D787" s="88"/>
      <c r="E787" s="88"/>
      <c r="F787" s="88"/>
      <c r="G787" s="88"/>
      <c r="H787" s="88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88"/>
      <c r="B788" s="88"/>
      <c r="C788" s="88"/>
      <c r="D788" s="88"/>
      <c r="E788" s="88"/>
      <c r="F788" s="88"/>
      <c r="G788" s="88"/>
      <c r="H788" s="88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88"/>
      <c r="B789" s="88"/>
      <c r="C789" s="88"/>
      <c r="D789" s="88"/>
      <c r="E789" s="88"/>
      <c r="F789" s="88"/>
      <c r="G789" s="88"/>
      <c r="H789" s="88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88"/>
      <c r="B790" s="88"/>
      <c r="C790" s="88"/>
      <c r="D790" s="88"/>
      <c r="E790" s="88"/>
      <c r="F790" s="88"/>
      <c r="G790" s="88"/>
      <c r="H790" s="88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88"/>
      <c r="B791" s="88"/>
      <c r="C791" s="88"/>
      <c r="D791" s="88"/>
      <c r="E791" s="88"/>
      <c r="F791" s="88"/>
      <c r="G791" s="88"/>
      <c r="H791" s="88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88"/>
      <c r="B792" s="88"/>
      <c r="C792" s="88"/>
      <c r="D792" s="88"/>
      <c r="E792" s="88"/>
      <c r="F792" s="88"/>
      <c r="G792" s="88"/>
      <c r="H792" s="88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88"/>
      <c r="B793" s="88"/>
      <c r="C793" s="88"/>
      <c r="D793" s="88"/>
      <c r="E793" s="88"/>
      <c r="F793" s="88"/>
      <c r="G793" s="88"/>
      <c r="H793" s="88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88"/>
      <c r="B794" s="88"/>
      <c r="C794" s="88"/>
      <c r="D794" s="88"/>
      <c r="E794" s="88"/>
      <c r="F794" s="88"/>
      <c r="G794" s="88"/>
      <c r="H794" s="88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88"/>
      <c r="B795" s="88"/>
      <c r="C795" s="88"/>
      <c r="D795" s="88"/>
      <c r="E795" s="88"/>
      <c r="F795" s="88"/>
      <c r="G795" s="88"/>
      <c r="H795" s="88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88"/>
      <c r="B796" s="88"/>
      <c r="C796" s="88"/>
      <c r="D796" s="88"/>
      <c r="E796" s="88"/>
      <c r="F796" s="88"/>
      <c r="G796" s="88"/>
      <c r="H796" s="88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88"/>
      <c r="B797" s="88"/>
      <c r="C797" s="88"/>
      <c r="D797" s="88"/>
      <c r="E797" s="88"/>
      <c r="F797" s="88"/>
      <c r="G797" s="88"/>
      <c r="H797" s="88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88"/>
      <c r="B798" s="88"/>
      <c r="C798" s="88"/>
      <c r="D798" s="88"/>
      <c r="E798" s="88"/>
      <c r="F798" s="88"/>
      <c r="G798" s="88"/>
      <c r="H798" s="88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88"/>
      <c r="B799" s="88"/>
      <c r="C799" s="88"/>
      <c r="D799" s="88"/>
      <c r="E799" s="88"/>
      <c r="F799" s="88"/>
      <c r="G799" s="88"/>
      <c r="H799" s="88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88"/>
      <c r="B800" s="88"/>
      <c r="C800" s="88"/>
      <c r="D800" s="88"/>
      <c r="E800" s="88"/>
      <c r="F800" s="88"/>
      <c r="G800" s="88"/>
      <c r="H800" s="88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88"/>
      <c r="B801" s="88"/>
      <c r="C801" s="88"/>
      <c r="D801" s="88"/>
      <c r="E801" s="88"/>
      <c r="F801" s="88"/>
      <c r="G801" s="88"/>
      <c r="H801" s="88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88"/>
      <c r="B802" s="88"/>
      <c r="C802" s="88"/>
      <c r="D802" s="88"/>
      <c r="E802" s="88"/>
      <c r="F802" s="88"/>
      <c r="G802" s="88"/>
      <c r="H802" s="88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88"/>
      <c r="B803" s="88"/>
      <c r="C803" s="88"/>
      <c r="D803" s="88"/>
      <c r="E803" s="88"/>
      <c r="F803" s="88"/>
      <c r="G803" s="88"/>
      <c r="H803" s="88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88"/>
      <c r="B804" s="88"/>
      <c r="C804" s="88"/>
      <c r="D804" s="88"/>
      <c r="E804" s="88"/>
      <c r="F804" s="88"/>
      <c r="G804" s="88"/>
      <c r="H804" s="88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88"/>
      <c r="B805" s="88"/>
      <c r="C805" s="88"/>
      <c r="D805" s="88"/>
      <c r="E805" s="88"/>
      <c r="F805" s="88"/>
      <c r="G805" s="88"/>
      <c r="H805" s="88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88"/>
      <c r="B806" s="88"/>
      <c r="C806" s="88"/>
      <c r="D806" s="88"/>
      <c r="E806" s="88"/>
      <c r="F806" s="88"/>
      <c r="G806" s="88"/>
      <c r="H806" s="88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88"/>
      <c r="B807" s="88"/>
      <c r="C807" s="88"/>
      <c r="D807" s="88"/>
      <c r="E807" s="88"/>
      <c r="F807" s="88"/>
      <c r="G807" s="88"/>
      <c r="H807" s="88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88"/>
      <c r="B808" s="88"/>
      <c r="C808" s="88"/>
      <c r="D808" s="88"/>
      <c r="E808" s="88"/>
      <c r="F808" s="88"/>
      <c r="G808" s="88"/>
      <c r="H808" s="88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88"/>
      <c r="B809" s="88"/>
      <c r="C809" s="88"/>
      <c r="D809" s="88"/>
      <c r="E809" s="88"/>
      <c r="F809" s="88"/>
      <c r="G809" s="88"/>
      <c r="H809" s="88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88"/>
      <c r="B810" s="88"/>
      <c r="C810" s="88"/>
      <c r="D810" s="88"/>
      <c r="E810" s="88"/>
      <c r="F810" s="88"/>
      <c r="G810" s="88"/>
      <c r="H810" s="88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88"/>
      <c r="B811" s="88"/>
      <c r="C811" s="88"/>
      <c r="D811" s="88"/>
      <c r="E811" s="88"/>
      <c r="F811" s="88"/>
      <c r="G811" s="88"/>
      <c r="H811" s="88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88"/>
      <c r="B812" s="88"/>
      <c r="C812" s="88"/>
      <c r="D812" s="88"/>
      <c r="E812" s="88"/>
      <c r="F812" s="88"/>
      <c r="G812" s="88"/>
      <c r="H812" s="88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88"/>
      <c r="B813" s="88"/>
      <c r="C813" s="88"/>
      <c r="D813" s="88"/>
      <c r="E813" s="88"/>
      <c r="F813" s="88"/>
      <c r="G813" s="88"/>
      <c r="H813" s="88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88"/>
      <c r="B814" s="88"/>
      <c r="C814" s="88"/>
      <c r="D814" s="88"/>
      <c r="E814" s="88"/>
      <c r="F814" s="88"/>
      <c r="G814" s="88"/>
      <c r="H814" s="88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88"/>
      <c r="B815" s="88"/>
      <c r="C815" s="88"/>
      <c r="D815" s="88"/>
      <c r="E815" s="88"/>
      <c r="F815" s="88"/>
      <c r="G815" s="88"/>
      <c r="H815" s="88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88"/>
      <c r="B816" s="88"/>
      <c r="C816" s="88"/>
      <c r="D816" s="88"/>
      <c r="E816" s="88"/>
      <c r="F816" s="88"/>
      <c r="G816" s="88"/>
      <c r="H816" s="88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88"/>
      <c r="B817" s="88"/>
      <c r="C817" s="88"/>
      <c r="D817" s="88"/>
      <c r="E817" s="88"/>
      <c r="F817" s="88"/>
      <c r="G817" s="88"/>
      <c r="H817" s="88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88"/>
      <c r="B818" s="88"/>
      <c r="C818" s="88"/>
      <c r="D818" s="88"/>
      <c r="E818" s="88"/>
      <c r="F818" s="88"/>
      <c r="G818" s="88"/>
      <c r="H818" s="88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88"/>
      <c r="B819" s="88"/>
      <c r="C819" s="88"/>
      <c r="D819" s="88"/>
      <c r="E819" s="88"/>
      <c r="F819" s="88"/>
      <c r="G819" s="88"/>
      <c r="H819" s="88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88"/>
      <c r="B820" s="88"/>
      <c r="C820" s="88"/>
      <c r="D820" s="88"/>
      <c r="E820" s="88"/>
      <c r="F820" s="88"/>
      <c r="G820" s="88"/>
      <c r="H820" s="88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88"/>
      <c r="B821" s="88"/>
      <c r="C821" s="88"/>
      <c r="D821" s="88"/>
      <c r="E821" s="88"/>
      <c r="F821" s="88"/>
      <c r="G821" s="88"/>
      <c r="H821" s="88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88"/>
      <c r="B822" s="88"/>
      <c r="C822" s="88"/>
      <c r="D822" s="88"/>
      <c r="E822" s="88"/>
      <c r="F822" s="88"/>
      <c r="G822" s="88"/>
      <c r="H822" s="88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88"/>
      <c r="B823" s="88"/>
      <c r="C823" s="88"/>
      <c r="D823" s="88"/>
      <c r="E823" s="88"/>
      <c r="F823" s="88"/>
      <c r="G823" s="88"/>
      <c r="H823" s="88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88"/>
      <c r="B824" s="88"/>
      <c r="C824" s="88"/>
      <c r="D824" s="88"/>
      <c r="E824" s="88"/>
      <c r="F824" s="88"/>
      <c r="G824" s="88"/>
      <c r="H824" s="88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88"/>
      <c r="B825" s="88"/>
      <c r="C825" s="88"/>
      <c r="D825" s="88"/>
      <c r="E825" s="88"/>
      <c r="F825" s="88"/>
      <c r="G825" s="88"/>
      <c r="H825" s="88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88"/>
      <c r="B826" s="88"/>
      <c r="C826" s="88"/>
      <c r="D826" s="88"/>
      <c r="E826" s="88"/>
      <c r="F826" s="88"/>
      <c r="G826" s="88"/>
      <c r="H826" s="88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88"/>
      <c r="B827" s="88"/>
      <c r="C827" s="88"/>
      <c r="D827" s="88"/>
      <c r="E827" s="88"/>
      <c r="F827" s="88"/>
      <c r="G827" s="88"/>
      <c r="H827" s="88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88"/>
      <c r="B828" s="88"/>
      <c r="C828" s="88"/>
      <c r="D828" s="88"/>
      <c r="E828" s="88"/>
      <c r="F828" s="88"/>
      <c r="G828" s="88"/>
      <c r="H828" s="88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88"/>
      <c r="B829" s="88"/>
      <c r="C829" s="88"/>
      <c r="D829" s="88"/>
      <c r="E829" s="88"/>
      <c r="F829" s="88"/>
      <c r="G829" s="88"/>
      <c r="H829" s="88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88"/>
      <c r="B830" s="88"/>
      <c r="C830" s="88"/>
      <c r="D830" s="88"/>
      <c r="E830" s="88"/>
      <c r="F830" s="88"/>
      <c r="G830" s="88"/>
      <c r="H830" s="88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88"/>
      <c r="B831" s="88"/>
      <c r="C831" s="88"/>
      <c r="D831" s="88"/>
      <c r="E831" s="88"/>
      <c r="F831" s="88"/>
      <c r="G831" s="88"/>
      <c r="H831" s="88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88"/>
      <c r="B832" s="88"/>
      <c r="C832" s="88"/>
      <c r="D832" s="88"/>
      <c r="E832" s="88"/>
      <c r="F832" s="88"/>
      <c r="G832" s="88"/>
      <c r="H832" s="88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88"/>
      <c r="B833" s="88"/>
      <c r="C833" s="88"/>
      <c r="D833" s="88"/>
      <c r="E833" s="88"/>
      <c r="F833" s="88"/>
      <c r="G833" s="88"/>
      <c r="H833" s="88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88"/>
      <c r="B834" s="88"/>
      <c r="C834" s="88"/>
      <c r="D834" s="88"/>
      <c r="E834" s="88"/>
      <c r="F834" s="88"/>
      <c r="G834" s="88"/>
      <c r="H834" s="88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88"/>
      <c r="B835" s="88"/>
      <c r="C835" s="88"/>
      <c r="D835" s="88"/>
      <c r="E835" s="88"/>
      <c r="F835" s="88"/>
      <c r="G835" s="88"/>
      <c r="H835" s="88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88"/>
      <c r="B836" s="88"/>
      <c r="C836" s="88"/>
      <c r="D836" s="88"/>
      <c r="E836" s="88"/>
      <c r="F836" s="88"/>
      <c r="G836" s="88"/>
      <c r="H836" s="88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88"/>
      <c r="B837" s="88"/>
      <c r="C837" s="88"/>
      <c r="D837" s="88"/>
      <c r="E837" s="88"/>
      <c r="F837" s="88"/>
      <c r="G837" s="88"/>
      <c r="H837" s="88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88"/>
      <c r="B838" s="88"/>
      <c r="C838" s="88"/>
      <c r="D838" s="88"/>
      <c r="E838" s="88"/>
      <c r="F838" s="88"/>
      <c r="G838" s="88"/>
      <c r="H838" s="88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88"/>
      <c r="B839" s="88"/>
      <c r="C839" s="88"/>
      <c r="D839" s="88"/>
      <c r="E839" s="88"/>
      <c r="F839" s="88"/>
      <c r="G839" s="88"/>
      <c r="H839" s="88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88"/>
      <c r="B840" s="88"/>
      <c r="C840" s="88"/>
      <c r="D840" s="88"/>
      <c r="E840" s="88"/>
      <c r="F840" s="88"/>
      <c r="G840" s="88"/>
      <c r="H840" s="88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88"/>
      <c r="B841" s="88"/>
      <c r="C841" s="88"/>
      <c r="D841" s="88"/>
      <c r="E841" s="88"/>
      <c r="F841" s="88"/>
      <c r="G841" s="88"/>
      <c r="H841" s="88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88"/>
      <c r="B842" s="88"/>
      <c r="C842" s="88"/>
      <c r="D842" s="88"/>
      <c r="E842" s="88"/>
      <c r="F842" s="88"/>
      <c r="G842" s="88"/>
      <c r="H842" s="88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88"/>
      <c r="B843" s="88"/>
      <c r="C843" s="88"/>
      <c r="D843" s="88"/>
      <c r="E843" s="88"/>
      <c r="F843" s="88"/>
      <c r="G843" s="88"/>
      <c r="H843" s="88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88"/>
      <c r="B844" s="88"/>
      <c r="C844" s="88"/>
      <c r="D844" s="88"/>
      <c r="E844" s="88"/>
      <c r="F844" s="88"/>
      <c r="G844" s="88"/>
      <c r="H844" s="88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88"/>
      <c r="B845" s="88"/>
      <c r="C845" s="88"/>
      <c r="D845" s="88"/>
      <c r="E845" s="88"/>
      <c r="F845" s="88"/>
      <c r="G845" s="88"/>
      <c r="H845" s="88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88"/>
      <c r="B846" s="88"/>
      <c r="C846" s="88"/>
      <c r="D846" s="88"/>
      <c r="E846" s="88"/>
      <c r="F846" s="88"/>
      <c r="G846" s="88"/>
      <c r="H846" s="88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88"/>
      <c r="B847" s="88"/>
      <c r="C847" s="88"/>
      <c r="D847" s="88"/>
      <c r="E847" s="88"/>
      <c r="F847" s="88"/>
      <c r="G847" s="88"/>
      <c r="H847" s="88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88"/>
      <c r="B848" s="88"/>
      <c r="C848" s="88"/>
      <c r="D848" s="88"/>
      <c r="E848" s="88"/>
      <c r="F848" s="88"/>
      <c r="G848" s="88"/>
      <c r="H848" s="88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88"/>
      <c r="B849" s="88"/>
      <c r="C849" s="88"/>
      <c r="D849" s="88"/>
      <c r="E849" s="88"/>
      <c r="F849" s="88"/>
      <c r="G849" s="88"/>
      <c r="H849" s="88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88"/>
      <c r="B850" s="88"/>
      <c r="C850" s="88"/>
      <c r="D850" s="88"/>
      <c r="E850" s="88"/>
      <c r="F850" s="88"/>
      <c r="G850" s="88"/>
      <c r="H850" s="88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88"/>
      <c r="B851" s="88"/>
      <c r="C851" s="88"/>
      <c r="D851" s="88"/>
      <c r="E851" s="88"/>
      <c r="F851" s="88"/>
      <c r="G851" s="88"/>
      <c r="H851" s="88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88"/>
      <c r="B852" s="88"/>
      <c r="C852" s="88"/>
      <c r="D852" s="88"/>
      <c r="E852" s="88"/>
      <c r="F852" s="88"/>
      <c r="G852" s="88"/>
      <c r="H852" s="88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88"/>
      <c r="B853" s="88"/>
      <c r="C853" s="88"/>
      <c r="D853" s="88"/>
      <c r="E853" s="88"/>
      <c r="F853" s="88"/>
      <c r="G853" s="88"/>
      <c r="H853" s="88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88"/>
      <c r="B854" s="88"/>
      <c r="C854" s="88"/>
      <c r="D854" s="88"/>
      <c r="E854" s="88"/>
      <c r="F854" s="88"/>
      <c r="G854" s="88"/>
      <c r="H854" s="88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88"/>
      <c r="B855" s="88"/>
      <c r="C855" s="88"/>
      <c r="D855" s="88"/>
      <c r="E855" s="88"/>
      <c r="F855" s="88"/>
      <c r="G855" s="88"/>
      <c r="H855" s="88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88"/>
      <c r="B856" s="88"/>
      <c r="C856" s="88"/>
      <c r="D856" s="88"/>
      <c r="E856" s="88"/>
      <c r="F856" s="88"/>
      <c r="G856" s="88"/>
      <c r="H856" s="88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88"/>
      <c r="B857" s="88"/>
      <c r="C857" s="88"/>
      <c r="D857" s="88"/>
      <c r="E857" s="88"/>
      <c r="F857" s="88"/>
      <c r="G857" s="88"/>
      <c r="H857" s="88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88"/>
      <c r="B858" s="88"/>
      <c r="C858" s="88"/>
      <c r="D858" s="88"/>
      <c r="E858" s="88"/>
      <c r="F858" s="88"/>
      <c r="G858" s="88"/>
      <c r="H858" s="88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88"/>
      <c r="B859" s="88"/>
      <c r="C859" s="88"/>
      <c r="D859" s="88"/>
      <c r="E859" s="88"/>
      <c r="F859" s="88"/>
      <c r="G859" s="88"/>
      <c r="H859" s="88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88"/>
      <c r="B860" s="88"/>
      <c r="C860" s="88"/>
      <c r="D860" s="88"/>
      <c r="E860" s="88"/>
      <c r="F860" s="88"/>
      <c r="G860" s="88"/>
      <c r="H860" s="88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88"/>
      <c r="B861" s="88"/>
      <c r="C861" s="88"/>
      <c r="D861" s="88"/>
      <c r="E861" s="88"/>
      <c r="F861" s="88"/>
      <c r="G861" s="88"/>
      <c r="H861" s="88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88"/>
      <c r="B862" s="88"/>
      <c r="C862" s="88"/>
      <c r="D862" s="88"/>
      <c r="E862" s="88"/>
      <c r="F862" s="88"/>
      <c r="G862" s="88"/>
      <c r="H862" s="88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88"/>
      <c r="B863" s="88"/>
      <c r="C863" s="88"/>
      <c r="D863" s="88"/>
      <c r="E863" s="88"/>
      <c r="F863" s="88"/>
      <c r="G863" s="88"/>
      <c r="H863" s="88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88"/>
      <c r="B864" s="88"/>
      <c r="C864" s="88"/>
      <c r="D864" s="88"/>
      <c r="E864" s="88"/>
      <c r="F864" s="88"/>
      <c r="G864" s="88"/>
      <c r="H864" s="88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88"/>
      <c r="B865" s="88"/>
      <c r="C865" s="88"/>
      <c r="D865" s="88"/>
      <c r="E865" s="88"/>
      <c r="F865" s="88"/>
      <c r="G865" s="88"/>
      <c r="H865" s="88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88"/>
      <c r="B866" s="88"/>
      <c r="C866" s="88"/>
      <c r="D866" s="88"/>
      <c r="E866" s="88"/>
      <c r="F866" s="88"/>
      <c r="G866" s="88"/>
      <c r="H866" s="88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88"/>
      <c r="B867" s="88"/>
      <c r="C867" s="88"/>
      <c r="D867" s="88"/>
      <c r="E867" s="88"/>
      <c r="F867" s="88"/>
      <c r="G867" s="88"/>
      <c r="H867" s="88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88"/>
      <c r="B868" s="88"/>
      <c r="C868" s="88"/>
      <c r="D868" s="88"/>
      <c r="E868" s="88"/>
      <c r="F868" s="88"/>
      <c r="G868" s="88"/>
      <c r="H868" s="88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88"/>
      <c r="B869" s="88"/>
      <c r="C869" s="88"/>
      <c r="D869" s="88"/>
      <c r="E869" s="88"/>
      <c r="F869" s="88"/>
      <c r="G869" s="88"/>
      <c r="H869" s="88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88"/>
      <c r="B870" s="88"/>
      <c r="C870" s="88"/>
      <c r="D870" s="88"/>
      <c r="E870" s="88"/>
      <c r="F870" s="88"/>
      <c r="G870" s="88"/>
      <c r="H870" s="88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88"/>
      <c r="B871" s="88"/>
      <c r="C871" s="88"/>
      <c r="D871" s="88"/>
      <c r="E871" s="88"/>
      <c r="F871" s="88"/>
      <c r="G871" s="88"/>
      <c r="H871" s="88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88"/>
      <c r="B872" s="88"/>
      <c r="C872" s="88"/>
      <c r="D872" s="88"/>
      <c r="E872" s="88"/>
      <c r="F872" s="88"/>
      <c r="G872" s="88"/>
      <c r="H872" s="88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88"/>
      <c r="B873" s="88"/>
      <c r="C873" s="88"/>
      <c r="D873" s="88"/>
      <c r="E873" s="88"/>
      <c r="F873" s="88"/>
      <c r="G873" s="88"/>
      <c r="H873" s="88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88"/>
      <c r="B874" s="88"/>
      <c r="C874" s="88"/>
      <c r="D874" s="88"/>
      <c r="E874" s="88"/>
      <c r="F874" s="88"/>
      <c r="G874" s="88"/>
      <c r="H874" s="88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88"/>
      <c r="B875" s="88"/>
      <c r="C875" s="88"/>
      <c r="D875" s="88"/>
      <c r="E875" s="88"/>
      <c r="F875" s="88"/>
      <c r="G875" s="88"/>
      <c r="H875" s="88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88"/>
      <c r="B876" s="88"/>
      <c r="C876" s="88"/>
      <c r="D876" s="88"/>
      <c r="E876" s="88"/>
      <c r="F876" s="88"/>
      <c r="G876" s="88"/>
      <c r="H876" s="88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88"/>
      <c r="B877" s="88"/>
      <c r="C877" s="88"/>
      <c r="D877" s="88"/>
      <c r="E877" s="88"/>
      <c r="F877" s="88"/>
      <c r="G877" s="88"/>
      <c r="H877" s="88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88"/>
      <c r="B878" s="88"/>
      <c r="C878" s="88"/>
      <c r="D878" s="88"/>
      <c r="E878" s="88"/>
      <c r="F878" s="88"/>
      <c r="G878" s="88"/>
      <c r="H878" s="88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88"/>
      <c r="B879" s="88"/>
      <c r="C879" s="88"/>
      <c r="D879" s="88"/>
      <c r="E879" s="88"/>
      <c r="F879" s="88"/>
      <c r="G879" s="88"/>
      <c r="H879" s="88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88"/>
      <c r="B880" s="88"/>
      <c r="C880" s="88"/>
      <c r="D880" s="88"/>
      <c r="E880" s="88"/>
      <c r="F880" s="88"/>
      <c r="G880" s="88"/>
      <c r="H880" s="88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88"/>
      <c r="B881" s="88"/>
      <c r="C881" s="88"/>
      <c r="D881" s="88"/>
      <c r="E881" s="88"/>
      <c r="F881" s="88"/>
      <c r="G881" s="88"/>
      <c r="H881" s="88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88"/>
      <c r="B882" s="88"/>
      <c r="C882" s="88"/>
      <c r="D882" s="88"/>
      <c r="E882" s="88"/>
      <c r="F882" s="88"/>
      <c r="G882" s="88"/>
      <c r="H882" s="88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88"/>
      <c r="B883" s="88"/>
      <c r="C883" s="88"/>
      <c r="D883" s="88"/>
      <c r="E883" s="88"/>
      <c r="F883" s="88"/>
      <c r="G883" s="88"/>
      <c r="H883" s="88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88"/>
      <c r="B884" s="88"/>
      <c r="C884" s="88"/>
      <c r="D884" s="88"/>
      <c r="E884" s="88"/>
      <c r="F884" s="88"/>
      <c r="G884" s="88"/>
      <c r="H884" s="88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88"/>
      <c r="B885" s="88"/>
      <c r="C885" s="88"/>
      <c r="D885" s="88"/>
      <c r="E885" s="88"/>
      <c r="F885" s="88"/>
      <c r="G885" s="88"/>
      <c r="H885" s="88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88"/>
      <c r="B886" s="88"/>
      <c r="C886" s="88"/>
      <c r="D886" s="88"/>
      <c r="E886" s="88"/>
      <c r="F886" s="88"/>
      <c r="G886" s="88"/>
      <c r="H886" s="88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88"/>
      <c r="B887" s="88"/>
      <c r="C887" s="88"/>
      <c r="D887" s="88"/>
      <c r="E887" s="88"/>
      <c r="F887" s="88"/>
      <c r="G887" s="88"/>
      <c r="H887" s="88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88"/>
      <c r="B888" s="88"/>
      <c r="C888" s="88"/>
      <c r="D888" s="88"/>
      <c r="E888" s="88"/>
      <c r="F888" s="88"/>
      <c r="G888" s="88"/>
      <c r="H888" s="88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88"/>
      <c r="B889" s="88"/>
      <c r="C889" s="88"/>
      <c r="D889" s="88"/>
      <c r="E889" s="88"/>
      <c r="F889" s="88"/>
      <c r="G889" s="88"/>
      <c r="H889" s="88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88"/>
      <c r="B890" s="88"/>
      <c r="C890" s="88"/>
      <c r="D890" s="88"/>
      <c r="E890" s="88"/>
      <c r="F890" s="88"/>
      <c r="G890" s="88"/>
      <c r="H890" s="88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88"/>
      <c r="B891" s="88"/>
      <c r="C891" s="88"/>
      <c r="D891" s="88"/>
      <c r="E891" s="88"/>
      <c r="F891" s="88"/>
      <c r="G891" s="88"/>
      <c r="H891" s="88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88"/>
      <c r="B892" s="88"/>
      <c r="C892" s="88"/>
      <c r="D892" s="88"/>
      <c r="E892" s="88"/>
      <c r="F892" s="88"/>
      <c r="G892" s="88"/>
      <c r="H892" s="88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88"/>
      <c r="B893" s="88"/>
      <c r="C893" s="88"/>
      <c r="D893" s="88"/>
      <c r="E893" s="88"/>
      <c r="F893" s="88"/>
      <c r="G893" s="88"/>
      <c r="H893" s="88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88"/>
      <c r="B894" s="88"/>
      <c r="C894" s="88"/>
      <c r="D894" s="88"/>
      <c r="E894" s="88"/>
      <c r="F894" s="88"/>
      <c r="G894" s="88"/>
      <c r="H894" s="88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88"/>
      <c r="B895" s="88"/>
      <c r="C895" s="88"/>
      <c r="D895" s="88"/>
      <c r="E895" s="88"/>
      <c r="F895" s="88"/>
      <c r="G895" s="88"/>
      <c r="H895" s="88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88"/>
      <c r="B896" s="88"/>
      <c r="C896" s="88"/>
      <c r="D896" s="88"/>
      <c r="E896" s="88"/>
      <c r="F896" s="88"/>
      <c r="G896" s="88"/>
      <c r="H896" s="88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88"/>
      <c r="B897" s="88"/>
      <c r="C897" s="88"/>
      <c r="D897" s="88"/>
      <c r="E897" s="88"/>
      <c r="F897" s="88"/>
      <c r="G897" s="88"/>
      <c r="H897" s="88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88"/>
      <c r="B898" s="88"/>
      <c r="C898" s="88"/>
      <c r="D898" s="88"/>
      <c r="E898" s="88"/>
      <c r="F898" s="88"/>
      <c r="G898" s="88"/>
      <c r="H898" s="88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88"/>
      <c r="B899" s="88"/>
      <c r="C899" s="88"/>
      <c r="D899" s="88"/>
      <c r="E899" s="88"/>
      <c r="F899" s="88"/>
      <c r="G899" s="88"/>
      <c r="H899" s="88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88"/>
      <c r="B900" s="88"/>
      <c r="C900" s="88"/>
      <c r="D900" s="88"/>
      <c r="E900" s="88"/>
      <c r="F900" s="88"/>
      <c r="G900" s="88"/>
      <c r="H900" s="88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88"/>
      <c r="B901" s="88"/>
      <c r="C901" s="88"/>
      <c r="D901" s="88"/>
      <c r="E901" s="88"/>
      <c r="F901" s="88"/>
      <c r="G901" s="88"/>
      <c r="H901" s="88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88"/>
      <c r="B902" s="88"/>
      <c r="C902" s="88"/>
      <c r="D902" s="88"/>
      <c r="E902" s="88"/>
      <c r="F902" s="88"/>
      <c r="G902" s="88"/>
      <c r="H902" s="88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88"/>
      <c r="B903" s="88"/>
      <c r="C903" s="88"/>
      <c r="D903" s="88"/>
      <c r="E903" s="88"/>
      <c r="F903" s="88"/>
      <c r="G903" s="88"/>
      <c r="H903" s="88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88"/>
      <c r="B904" s="88"/>
      <c r="C904" s="88"/>
      <c r="D904" s="88"/>
      <c r="E904" s="88"/>
      <c r="F904" s="88"/>
      <c r="G904" s="88"/>
      <c r="H904" s="88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88"/>
      <c r="B905" s="88"/>
      <c r="C905" s="88"/>
      <c r="D905" s="88"/>
      <c r="E905" s="88"/>
      <c r="F905" s="88"/>
      <c r="G905" s="88"/>
      <c r="H905" s="88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88"/>
      <c r="B906" s="88"/>
      <c r="C906" s="88"/>
      <c r="D906" s="88"/>
      <c r="E906" s="88"/>
      <c r="F906" s="88"/>
      <c r="G906" s="88"/>
      <c r="H906" s="88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88"/>
      <c r="B907" s="88"/>
      <c r="C907" s="88"/>
      <c r="D907" s="88"/>
      <c r="E907" s="88"/>
      <c r="F907" s="88"/>
      <c r="G907" s="88"/>
      <c r="H907" s="88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88"/>
      <c r="B908" s="88"/>
      <c r="C908" s="88"/>
      <c r="D908" s="88"/>
      <c r="E908" s="88"/>
      <c r="F908" s="88"/>
      <c r="G908" s="88"/>
      <c r="H908" s="88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88"/>
      <c r="B909" s="88"/>
      <c r="C909" s="88"/>
      <c r="D909" s="88"/>
      <c r="E909" s="88"/>
      <c r="F909" s="88"/>
      <c r="G909" s="88"/>
      <c r="H909" s="88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88"/>
      <c r="B910" s="88"/>
      <c r="C910" s="88"/>
      <c r="D910" s="88"/>
      <c r="E910" s="88"/>
      <c r="F910" s="88"/>
      <c r="G910" s="88"/>
      <c r="H910" s="88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88"/>
      <c r="B911" s="88"/>
      <c r="C911" s="88"/>
      <c r="D911" s="88"/>
      <c r="E911" s="88"/>
      <c r="F911" s="88"/>
      <c r="G911" s="88"/>
      <c r="H911" s="88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88"/>
      <c r="B912" s="88"/>
      <c r="C912" s="88"/>
      <c r="D912" s="88"/>
      <c r="E912" s="88"/>
      <c r="F912" s="88"/>
      <c r="G912" s="88"/>
      <c r="H912" s="88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88"/>
      <c r="B913" s="88"/>
      <c r="C913" s="88"/>
      <c r="D913" s="88"/>
      <c r="E913" s="88"/>
      <c r="F913" s="88"/>
      <c r="G913" s="88"/>
      <c r="H913" s="88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88"/>
      <c r="B914" s="88"/>
      <c r="C914" s="88"/>
      <c r="D914" s="88"/>
      <c r="E914" s="88"/>
      <c r="F914" s="88"/>
      <c r="G914" s="88"/>
      <c r="H914" s="88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88"/>
      <c r="B915" s="88"/>
      <c r="C915" s="88"/>
      <c r="D915" s="88"/>
      <c r="E915" s="88"/>
      <c r="F915" s="88"/>
      <c r="G915" s="88"/>
      <c r="H915" s="88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88"/>
      <c r="B916" s="88"/>
      <c r="C916" s="88"/>
      <c r="D916" s="88"/>
      <c r="E916" s="88"/>
      <c r="F916" s="88"/>
      <c r="G916" s="88"/>
      <c r="H916" s="88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88"/>
      <c r="B917" s="88"/>
      <c r="C917" s="88"/>
      <c r="D917" s="88"/>
      <c r="E917" s="88"/>
      <c r="F917" s="88"/>
      <c r="G917" s="88"/>
      <c r="H917" s="88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88"/>
      <c r="B918" s="88"/>
      <c r="C918" s="88"/>
      <c r="D918" s="88"/>
      <c r="E918" s="88"/>
      <c r="F918" s="88"/>
      <c r="G918" s="88"/>
      <c r="H918" s="88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88"/>
      <c r="B919" s="88"/>
      <c r="C919" s="88"/>
      <c r="D919" s="88"/>
      <c r="E919" s="88"/>
      <c r="F919" s="88"/>
      <c r="G919" s="88"/>
      <c r="H919" s="88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88"/>
      <c r="B920" s="88"/>
      <c r="C920" s="88"/>
      <c r="D920" s="88"/>
      <c r="E920" s="88"/>
      <c r="F920" s="88"/>
      <c r="G920" s="88"/>
      <c r="H920" s="88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88"/>
      <c r="B921" s="88"/>
      <c r="C921" s="88"/>
      <c r="D921" s="88"/>
      <c r="E921" s="88"/>
      <c r="F921" s="88"/>
      <c r="G921" s="88"/>
      <c r="H921" s="88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88"/>
      <c r="B922" s="88"/>
      <c r="C922" s="88"/>
      <c r="D922" s="88"/>
      <c r="E922" s="88"/>
      <c r="F922" s="88"/>
      <c r="G922" s="88"/>
      <c r="H922" s="88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88"/>
      <c r="B923" s="88"/>
      <c r="C923" s="88"/>
      <c r="D923" s="88"/>
      <c r="E923" s="88"/>
      <c r="F923" s="88"/>
      <c r="G923" s="88"/>
      <c r="H923" s="88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88"/>
      <c r="B924" s="88"/>
      <c r="C924" s="88"/>
      <c r="D924" s="88"/>
      <c r="E924" s="88"/>
      <c r="F924" s="88"/>
      <c r="G924" s="88"/>
      <c r="H924" s="88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88"/>
      <c r="B925" s="88"/>
      <c r="C925" s="88"/>
      <c r="D925" s="88"/>
      <c r="E925" s="88"/>
      <c r="F925" s="88"/>
      <c r="G925" s="88"/>
      <c r="H925" s="88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88"/>
      <c r="B926" s="88"/>
      <c r="C926" s="88"/>
      <c r="D926" s="88"/>
      <c r="E926" s="88"/>
      <c r="F926" s="88"/>
      <c r="G926" s="88"/>
      <c r="H926" s="88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88"/>
      <c r="B927" s="88"/>
      <c r="C927" s="88"/>
      <c r="D927" s="88"/>
      <c r="E927" s="88"/>
      <c r="F927" s="88"/>
      <c r="G927" s="88"/>
      <c r="H927" s="88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88"/>
      <c r="B928" s="88"/>
      <c r="C928" s="88"/>
      <c r="D928" s="88"/>
      <c r="E928" s="88"/>
      <c r="F928" s="88"/>
      <c r="G928" s="88"/>
      <c r="H928" s="88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88"/>
      <c r="B929" s="88"/>
      <c r="C929" s="88"/>
      <c r="D929" s="88"/>
      <c r="E929" s="88"/>
      <c r="F929" s="88"/>
      <c r="G929" s="88"/>
      <c r="H929" s="88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88"/>
      <c r="B930" s="88"/>
      <c r="C930" s="88"/>
      <c r="D930" s="88"/>
      <c r="E930" s="88"/>
      <c r="F930" s="88"/>
      <c r="G930" s="88"/>
      <c r="H930" s="88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88"/>
      <c r="B931" s="88"/>
      <c r="C931" s="88"/>
      <c r="D931" s="88"/>
      <c r="E931" s="88"/>
      <c r="F931" s="88"/>
      <c r="G931" s="88"/>
      <c r="H931" s="88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88"/>
      <c r="B932" s="88"/>
      <c r="C932" s="88"/>
      <c r="D932" s="88"/>
      <c r="E932" s="88"/>
      <c r="F932" s="88"/>
      <c r="G932" s="88"/>
      <c r="H932" s="88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88"/>
      <c r="B933" s="88"/>
      <c r="C933" s="88"/>
      <c r="D933" s="88"/>
      <c r="E933" s="88"/>
      <c r="F933" s="88"/>
      <c r="G933" s="88"/>
      <c r="H933" s="88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88"/>
      <c r="B934" s="88"/>
      <c r="C934" s="88"/>
      <c r="D934" s="88"/>
      <c r="E934" s="88"/>
      <c r="F934" s="88"/>
      <c r="G934" s="88"/>
      <c r="H934" s="88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88"/>
      <c r="B935" s="88"/>
      <c r="C935" s="88"/>
      <c r="D935" s="88"/>
      <c r="E935" s="88"/>
      <c r="F935" s="88"/>
      <c r="G935" s="88"/>
      <c r="H935" s="88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88"/>
      <c r="B936" s="88"/>
      <c r="C936" s="88"/>
      <c r="D936" s="88"/>
      <c r="E936" s="88"/>
      <c r="F936" s="88"/>
      <c r="G936" s="88"/>
      <c r="H936" s="88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88"/>
      <c r="B937" s="88"/>
      <c r="C937" s="88"/>
      <c r="D937" s="88"/>
      <c r="E937" s="88"/>
      <c r="F937" s="88"/>
      <c r="G937" s="88"/>
      <c r="H937" s="88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88"/>
      <c r="B938" s="88"/>
      <c r="C938" s="88"/>
      <c r="D938" s="88"/>
      <c r="E938" s="88"/>
      <c r="F938" s="88"/>
      <c r="G938" s="88"/>
      <c r="H938" s="88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88"/>
      <c r="B939" s="88"/>
      <c r="C939" s="88"/>
      <c r="D939" s="88"/>
      <c r="E939" s="88"/>
      <c r="F939" s="88"/>
      <c r="G939" s="88"/>
      <c r="H939" s="88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88"/>
      <c r="B940" s="88"/>
      <c r="C940" s="88"/>
      <c r="D940" s="88"/>
      <c r="E940" s="88"/>
      <c r="F940" s="88"/>
      <c r="G940" s="88"/>
      <c r="H940" s="88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88"/>
      <c r="B941" s="88"/>
      <c r="C941" s="88"/>
      <c r="D941" s="88"/>
      <c r="E941" s="88"/>
      <c r="F941" s="88"/>
      <c r="G941" s="88"/>
      <c r="H941" s="88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88"/>
      <c r="B942" s="88"/>
      <c r="C942" s="88"/>
      <c r="D942" s="88"/>
      <c r="E942" s="88"/>
      <c r="F942" s="88"/>
      <c r="G942" s="88"/>
      <c r="H942" s="88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88"/>
      <c r="B943" s="88"/>
      <c r="C943" s="88"/>
      <c r="D943" s="88"/>
      <c r="E943" s="88"/>
      <c r="F943" s="88"/>
      <c r="G943" s="88"/>
      <c r="H943" s="88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88"/>
      <c r="B944" s="88"/>
      <c r="C944" s="88"/>
      <c r="D944" s="88"/>
      <c r="E944" s="88"/>
      <c r="F944" s="88"/>
      <c r="G944" s="88"/>
      <c r="H944" s="88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88"/>
      <c r="B945" s="88"/>
      <c r="C945" s="88"/>
      <c r="D945" s="88"/>
      <c r="E945" s="88"/>
      <c r="F945" s="88"/>
      <c r="G945" s="88"/>
      <c r="H945" s="88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88"/>
      <c r="B946" s="88"/>
      <c r="C946" s="88"/>
      <c r="D946" s="88"/>
      <c r="E946" s="88"/>
      <c r="F946" s="88"/>
      <c r="G946" s="88"/>
      <c r="H946" s="88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88"/>
      <c r="B947" s="88"/>
      <c r="C947" s="88"/>
      <c r="D947" s="88"/>
      <c r="E947" s="88"/>
      <c r="F947" s="88"/>
      <c r="G947" s="88"/>
      <c r="H947" s="88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88"/>
      <c r="B948" s="88"/>
      <c r="C948" s="88"/>
      <c r="D948" s="88"/>
      <c r="E948" s="88"/>
      <c r="F948" s="88"/>
      <c r="G948" s="88"/>
      <c r="H948" s="88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88"/>
      <c r="B949" s="88"/>
      <c r="C949" s="88"/>
      <c r="D949" s="88"/>
      <c r="E949" s="88"/>
      <c r="F949" s="88"/>
      <c r="G949" s="88"/>
      <c r="H949" s="88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88"/>
      <c r="B950" s="88"/>
      <c r="C950" s="88"/>
      <c r="D950" s="88"/>
      <c r="E950" s="88"/>
      <c r="F950" s="88"/>
      <c r="G950" s="88"/>
      <c r="H950" s="88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88"/>
      <c r="B951" s="88"/>
      <c r="C951" s="88"/>
      <c r="D951" s="88"/>
      <c r="E951" s="88"/>
      <c r="F951" s="88"/>
      <c r="G951" s="88"/>
      <c r="H951" s="88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88"/>
      <c r="B952" s="88"/>
      <c r="C952" s="88"/>
      <c r="D952" s="88"/>
      <c r="E952" s="88"/>
      <c r="F952" s="88"/>
      <c r="G952" s="88"/>
      <c r="H952" s="88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88"/>
      <c r="B953" s="88"/>
      <c r="C953" s="88"/>
      <c r="D953" s="88"/>
      <c r="E953" s="88"/>
      <c r="F953" s="88"/>
      <c r="G953" s="88"/>
      <c r="H953" s="88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88"/>
      <c r="B954" s="88"/>
      <c r="C954" s="88"/>
      <c r="D954" s="88"/>
      <c r="E954" s="88"/>
      <c r="F954" s="88"/>
      <c r="G954" s="88"/>
      <c r="H954" s="88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88"/>
      <c r="B955" s="88"/>
      <c r="C955" s="88"/>
      <c r="D955" s="88"/>
      <c r="E955" s="88"/>
      <c r="F955" s="88"/>
      <c r="G955" s="88"/>
      <c r="H955" s="88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88"/>
      <c r="B956" s="88"/>
      <c r="C956" s="88"/>
      <c r="D956" s="88"/>
      <c r="E956" s="88"/>
      <c r="F956" s="88"/>
      <c r="G956" s="88"/>
      <c r="H956" s="88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88"/>
      <c r="B957" s="88"/>
      <c r="C957" s="88"/>
      <c r="D957" s="88"/>
      <c r="E957" s="88"/>
      <c r="F957" s="88"/>
      <c r="G957" s="88"/>
      <c r="H957" s="88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88"/>
      <c r="B958" s="88"/>
      <c r="C958" s="88"/>
      <c r="D958" s="88"/>
      <c r="E958" s="88"/>
      <c r="F958" s="88"/>
      <c r="G958" s="88"/>
      <c r="H958" s="88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88"/>
      <c r="B959" s="88"/>
      <c r="C959" s="88"/>
      <c r="D959" s="88"/>
      <c r="E959" s="88"/>
      <c r="F959" s="88"/>
      <c r="G959" s="88"/>
      <c r="H959" s="88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88"/>
      <c r="B960" s="88"/>
      <c r="C960" s="88"/>
      <c r="D960" s="88"/>
      <c r="E960" s="88"/>
      <c r="F960" s="88"/>
      <c r="G960" s="88"/>
      <c r="H960" s="88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88"/>
      <c r="B961" s="88"/>
      <c r="C961" s="88"/>
      <c r="D961" s="88"/>
      <c r="E961" s="88"/>
      <c r="F961" s="88"/>
      <c r="G961" s="88"/>
      <c r="H961" s="88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88"/>
      <c r="B962" s="88"/>
      <c r="C962" s="88"/>
      <c r="D962" s="88"/>
      <c r="E962" s="88"/>
      <c r="F962" s="88"/>
      <c r="G962" s="88"/>
      <c r="H962" s="88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88"/>
      <c r="B963" s="88"/>
      <c r="C963" s="88"/>
      <c r="D963" s="88"/>
      <c r="E963" s="88"/>
      <c r="F963" s="88"/>
      <c r="G963" s="88"/>
      <c r="H963" s="88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88"/>
      <c r="B964" s="88"/>
      <c r="C964" s="88"/>
      <c r="D964" s="88"/>
      <c r="E964" s="88"/>
      <c r="F964" s="88"/>
      <c r="G964" s="88"/>
      <c r="H964" s="88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88"/>
      <c r="B965" s="88"/>
      <c r="C965" s="88"/>
      <c r="D965" s="88"/>
      <c r="E965" s="88"/>
      <c r="F965" s="88"/>
      <c r="G965" s="88"/>
      <c r="H965" s="88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88"/>
      <c r="B966" s="88"/>
      <c r="C966" s="88"/>
      <c r="D966" s="88"/>
      <c r="E966" s="88"/>
      <c r="F966" s="88"/>
      <c r="G966" s="88"/>
      <c r="H966" s="88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88"/>
      <c r="B967" s="88"/>
      <c r="C967" s="88"/>
      <c r="D967" s="88"/>
      <c r="E967" s="88"/>
      <c r="F967" s="88"/>
      <c r="G967" s="88"/>
      <c r="H967" s="88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88"/>
      <c r="B968" s="88"/>
      <c r="C968" s="88"/>
      <c r="D968" s="88"/>
      <c r="E968" s="88"/>
      <c r="F968" s="88"/>
      <c r="G968" s="88"/>
      <c r="H968" s="88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88"/>
      <c r="B969" s="88"/>
      <c r="C969" s="88"/>
      <c r="D969" s="88"/>
      <c r="E969" s="88"/>
      <c r="F969" s="88"/>
      <c r="G969" s="88"/>
      <c r="H969" s="88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88"/>
      <c r="B970" s="88"/>
      <c r="C970" s="88"/>
      <c r="D970" s="88"/>
      <c r="E970" s="88"/>
      <c r="F970" s="88"/>
      <c r="G970" s="88"/>
      <c r="H970" s="88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88"/>
      <c r="B971" s="88"/>
      <c r="C971" s="88"/>
      <c r="D971" s="88"/>
      <c r="E971" s="88"/>
      <c r="F971" s="88"/>
      <c r="G971" s="88"/>
      <c r="H971" s="88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88"/>
      <c r="B972" s="88"/>
      <c r="C972" s="88"/>
      <c r="D972" s="88"/>
      <c r="E972" s="88"/>
      <c r="F972" s="88"/>
      <c r="G972" s="88"/>
      <c r="H972" s="88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88"/>
      <c r="B973" s="88"/>
      <c r="C973" s="88"/>
      <c r="D973" s="88"/>
      <c r="E973" s="88"/>
      <c r="F973" s="88"/>
      <c r="G973" s="88"/>
      <c r="H973" s="88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88"/>
      <c r="B974" s="88"/>
      <c r="C974" s="88"/>
      <c r="D974" s="88"/>
      <c r="E974" s="88"/>
      <c r="F974" s="88"/>
      <c r="G974" s="88"/>
      <c r="H974" s="88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88"/>
      <c r="B975" s="88"/>
      <c r="C975" s="88"/>
      <c r="D975" s="88"/>
      <c r="E975" s="88"/>
      <c r="F975" s="88"/>
      <c r="G975" s="88"/>
      <c r="H975" s="88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88"/>
      <c r="B976" s="88"/>
      <c r="C976" s="88"/>
      <c r="D976" s="88"/>
      <c r="E976" s="88"/>
      <c r="F976" s="88"/>
      <c r="G976" s="88"/>
      <c r="H976" s="88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88"/>
      <c r="B977" s="88"/>
      <c r="C977" s="88"/>
      <c r="D977" s="88"/>
      <c r="E977" s="88"/>
      <c r="F977" s="88"/>
      <c r="G977" s="88"/>
      <c r="H977" s="88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88"/>
      <c r="B978" s="88"/>
      <c r="C978" s="88"/>
      <c r="D978" s="88"/>
      <c r="E978" s="88"/>
      <c r="F978" s="88"/>
      <c r="G978" s="88"/>
      <c r="H978" s="88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88"/>
      <c r="B979" s="88"/>
      <c r="C979" s="88"/>
      <c r="D979" s="88"/>
      <c r="E979" s="88"/>
      <c r="F979" s="88"/>
      <c r="G979" s="88"/>
      <c r="H979" s="88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88"/>
      <c r="B980" s="88"/>
      <c r="C980" s="88"/>
      <c r="D980" s="88"/>
      <c r="E980" s="88"/>
      <c r="F980" s="88"/>
      <c r="G980" s="88"/>
      <c r="H980" s="88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88"/>
      <c r="B981" s="88"/>
      <c r="C981" s="88"/>
      <c r="D981" s="88"/>
      <c r="E981" s="88"/>
      <c r="F981" s="88"/>
      <c r="G981" s="88"/>
      <c r="H981" s="88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88"/>
      <c r="B982" s="88"/>
      <c r="C982" s="88"/>
      <c r="D982" s="88"/>
      <c r="E982" s="88"/>
      <c r="F982" s="88"/>
      <c r="G982" s="88"/>
      <c r="H982" s="88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88"/>
      <c r="B983" s="88"/>
      <c r="C983" s="88"/>
      <c r="D983" s="88"/>
      <c r="E983" s="88"/>
      <c r="F983" s="88"/>
      <c r="G983" s="88"/>
      <c r="H983" s="88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88"/>
      <c r="B984" s="88"/>
      <c r="C984" s="88"/>
      <c r="D984" s="88"/>
      <c r="E984" s="88"/>
      <c r="F984" s="88"/>
      <c r="G984" s="88"/>
      <c r="H984" s="88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88"/>
      <c r="B985" s="88"/>
      <c r="C985" s="88"/>
      <c r="D985" s="88"/>
      <c r="E985" s="88"/>
      <c r="F985" s="88"/>
      <c r="G985" s="88"/>
      <c r="H985" s="88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88"/>
      <c r="B986" s="88"/>
      <c r="C986" s="88"/>
      <c r="D986" s="88"/>
      <c r="E986" s="88"/>
      <c r="F986" s="88"/>
      <c r="G986" s="88"/>
      <c r="H986" s="88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88"/>
      <c r="B987" s="88"/>
      <c r="C987" s="88"/>
      <c r="D987" s="88"/>
      <c r="E987" s="88"/>
      <c r="F987" s="88"/>
      <c r="G987" s="88"/>
      <c r="H987" s="88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88"/>
      <c r="B988" s="88"/>
      <c r="C988" s="88"/>
      <c r="D988" s="88"/>
      <c r="E988" s="88"/>
      <c r="F988" s="88"/>
      <c r="G988" s="88"/>
      <c r="H988" s="88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88"/>
      <c r="B989" s="88"/>
      <c r="C989" s="88"/>
      <c r="D989" s="88"/>
      <c r="E989" s="88"/>
      <c r="F989" s="88"/>
      <c r="G989" s="88"/>
      <c r="H989" s="88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88"/>
      <c r="B990" s="88"/>
      <c r="C990" s="88"/>
      <c r="D990" s="88"/>
      <c r="E990" s="88"/>
      <c r="F990" s="88"/>
      <c r="G990" s="88"/>
      <c r="H990" s="88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88"/>
      <c r="B991" s="88"/>
      <c r="C991" s="88"/>
      <c r="D991" s="88"/>
      <c r="E991" s="88"/>
      <c r="F991" s="88"/>
      <c r="G991" s="88"/>
      <c r="H991" s="88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88"/>
      <c r="B992" s="88"/>
      <c r="C992" s="88"/>
      <c r="D992" s="88"/>
      <c r="E992" s="88"/>
      <c r="F992" s="88"/>
      <c r="G992" s="88"/>
      <c r="H992" s="88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88"/>
      <c r="B993" s="88"/>
      <c r="C993" s="88"/>
      <c r="D993" s="88"/>
      <c r="E993" s="88"/>
      <c r="F993" s="88"/>
      <c r="G993" s="88"/>
      <c r="H993" s="88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88"/>
      <c r="B994" s="88"/>
      <c r="C994" s="88"/>
      <c r="D994" s="88"/>
      <c r="E994" s="88"/>
      <c r="F994" s="88"/>
      <c r="G994" s="88"/>
      <c r="H994" s="88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88"/>
      <c r="B995" s="88"/>
      <c r="C995" s="88"/>
      <c r="D995" s="88"/>
      <c r="E995" s="88"/>
      <c r="F995" s="88"/>
      <c r="G995" s="88"/>
      <c r="H995" s="88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88"/>
      <c r="B996" s="88"/>
      <c r="C996" s="88"/>
      <c r="D996" s="88"/>
      <c r="E996" s="88"/>
      <c r="F996" s="88"/>
      <c r="G996" s="88"/>
      <c r="H996" s="88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88"/>
      <c r="B997" s="88"/>
      <c r="C997" s="88"/>
      <c r="D997" s="88"/>
      <c r="E997" s="88"/>
      <c r="F997" s="88"/>
      <c r="G997" s="88"/>
      <c r="H997" s="88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88"/>
      <c r="B998" s="88"/>
      <c r="C998" s="88"/>
      <c r="D998" s="88"/>
      <c r="E998" s="88"/>
      <c r="F998" s="88"/>
      <c r="G998" s="88"/>
      <c r="H998" s="88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88"/>
      <c r="B999" s="88"/>
      <c r="C999" s="88"/>
      <c r="D999" s="88"/>
      <c r="E999" s="88"/>
      <c r="F999" s="88"/>
      <c r="G999" s="88"/>
      <c r="H999" s="88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88"/>
      <c r="B1000" s="88"/>
      <c r="C1000" s="88"/>
      <c r="D1000" s="88"/>
      <c r="E1000" s="88"/>
      <c r="F1000" s="88"/>
      <c r="G1000" s="88"/>
      <c r="H1000" s="88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88"/>
      <c r="B1001" s="88"/>
      <c r="C1001" s="88"/>
      <c r="D1001" s="88"/>
      <c r="E1001" s="88"/>
      <c r="F1001" s="88"/>
      <c r="G1001" s="88"/>
      <c r="H1001" s="88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88"/>
      <c r="B1002" s="88"/>
      <c r="C1002" s="88"/>
      <c r="D1002" s="88"/>
      <c r="E1002" s="88"/>
      <c r="F1002" s="88"/>
      <c r="G1002" s="88"/>
      <c r="H1002" s="88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88"/>
      <c r="B1003" s="88"/>
      <c r="C1003" s="88"/>
      <c r="D1003" s="88"/>
      <c r="E1003" s="88"/>
      <c r="F1003" s="88"/>
      <c r="G1003" s="88"/>
      <c r="H1003" s="88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88"/>
      <c r="B1004" s="88"/>
      <c r="C1004" s="88"/>
      <c r="D1004" s="88"/>
      <c r="E1004" s="88"/>
      <c r="F1004" s="88"/>
      <c r="G1004" s="88"/>
      <c r="H1004" s="88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88"/>
      <c r="B1005" s="88"/>
      <c r="C1005" s="88"/>
      <c r="D1005" s="88"/>
      <c r="E1005" s="88"/>
      <c r="F1005" s="88"/>
      <c r="G1005" s="88"/>
      <c r="H1005" s="88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88"/>
      <c r="B1006" s="88"/>
      <c r="C1006" s="88"/>
      <c r="D1006" s="88"/>
      <c r="E1006" s="88"/>
      <c r="F1006" s="88"/>
      <c r="G1006" s="88"/>
      <c r="H1006" s="88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88"/>
      <c r="B1007" s="88"/>
      <c r="C1007" s="88"/>
      <c r="D1007" s="88"/>
      <c r="E1007" s="88"/>
      <c r="F1007" s="88"/>
      <c r="G1007" s="88"/>
      <c r="H1007" s="88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88"/>
      <c r="B1008" s="88"/>
      <c r="C1008" s="88"/>
      <c r="D1008" s="88"/>
      <c r="E1008" s="88"/>
      <c r="F1008" s="88"/>
      <c r="G1008" s="88"/>
      <c r="H1008" s="88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88"/>
      <c r="B1009" s="88"/>
      <c r="C1009" s="88"/>
      <c r="D1009" s="88"/>
      <c r="E1009" s="88"/>
      <c r="F1009" s="88"/>
      <c r="G1009" s="88"/>
      <c r="H1009" s="88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88"/>
      <c r="B1010" s="88"/>
      <c r="C1010" s="88"/>
      <c r="D1010" s="88"/>
      <c r="E1010" s="88"/>
      <c r="F1010" s="88"/>
      <c r="G1010" s="88"/>
      <c r="H1010" s="88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88"/>
      <c r="B1011" s="88"/>
      <c r="C1011" s="88"/>
      <c r="D1011" s="88"/>
      <c r="E1011" s="88"/>
      <c r="F1011" s="88"/>
      <c r="G1011" s="88"/>
      <c r="H1011" s="88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88"/>
      <c r="B1012" s="88"/>
      <c r="C1012" s="88"/>
      <c r="D1012" s="88"/>
      <c r="E1012" s="88"/>
      <c r="F1012" s="88"/>
      <c r="G1012" s="88"/>
      <c r="H1012" s="88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88"/>
      <c r="B1013" s="88"/>
      <c r="C1013" s="88"/>
      <c r="D1013" s="88"/>
      <c r="E1013" s="88"/>
      <c r="F1013" s="88"/>
      <c r="G1013" s="88"/>
      <c r="H1013" s="88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88"/>
      <c r="B1014" s="88"/>
      <c r="C1014" s="88"/>
      <c r="D1014" s="88"/>
      <c r="E1014" s="88"/>
      <c r="F1014" s="88"/>
      <c r="G1014" s="88"/>
      <c r="H1014" s="88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88"/>
      <c r="B1015" s="88"/>
      <c r="C1015" s="88"/>
      <c r="D1015" s="88"/>
      <c r="E1015" s="88"/>
      <c r="F1015" s="88"/>
      <c r="G1015" s="88"/>
      <c r="H1015" s="88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88"/>
      <c r="B1016" s="88"/>
      <c r="C1016" s="88"/>
      <c r="D1016" s="88"/>
      <c r="E1016" s="88"/>
      <c r="F1016" s="88"/>
      <c r="G1016" s="88"/>
      <c r="H1016" s="88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88"/>
      <c r="B1017" s="88"/>
      <c r="C1017" s="88"/>
      <c r="D1017" s="88"/>
      <c r="E1017" s="88"/>
      <c r="F1017" s="88"/>
      <c r="G1017" s="88"/>
      <c r="H1017" s="88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88"/>
      <c r="B1018" s="88"/>
      <c r="C1018" s="88"/>
      <c r="D1018" s="88"/>
      <c r="E1018" s="88"/>
      <c r="F1018" s="88"/>
      <c r="G1018" s="88"/>
      <c r="H1018" s="88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88"/>
      <c r="B1019" s="88"/>
      <c r="C1019" s="88"/>
      <c r="D1019" s="88"/>
      <c r="E1019" s="88"/>
      <c r="F1019" s="88"/>
      <c r="G1019" s="88"/>
      <c r="H1019" s="88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88"/>
      <c r="B1020" s="88"/>
      <c r="C1020" s="88"/>
      <c r="D1020" s="88"/>
      <c r="E1020" s="88"/>
      <c r="F1020" s="88"/>
      <c r="G1020" s="88"/>
      <c r="H1020" s="88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88"/>
      <c r="B1021" s="88"/>
      <c r="C1021" s="88"/>
      <c r="D1021" s="88"/>
      <c r="E1021" s="88"/>
      <c r="F1021" s="88"/>
      <c r="G1021" s="88"/>
      <c r="H1021" s="88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88"/>
      <c r="B1022" s="88"/>
      <c r="C1022" s="88"/>
      <c r="D1022" s="88"/>
      <c r="E1022" s="88"/>
      <c r="F1022" s="88"/>
      <c r="G1022" s="88"/>
      <c r="H1022" s="88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88"/>
      <c r="B1023" s="88"/>
      <c r="C1023" s="88"/>
      <c r="D1023" s="88"/>
      <c r="E1023" s="88"/>
      <c r="F1023" s="88"/>
      <c r="G1023" s="88"/>
      <c r="H1023" s="88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88"/>
      <c r="B1024" s="88"/>
      <c r="C1024" s="88"/>
      <c r="D1024" s="88"/>
      <c r="E1024" s="88"/>
      <c r="F1024" s="88"/>
      <c r="G1024" s="88"/>
      <c r="H1024" s="88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88"/>
      <c r="B1025" s="88"/>
      <c r="C1025" s="88"/>
      <c r="D1025" s="88"/>
      <c r="E1025" s="88"/>
      <c r="F1025" s="88"/>
      <c r="G1025" s="88"/>
      <c r="H1025" s="88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88"/>
      <c r="B1026" s="88"/>
      <c r="C1026" s="88"/>
      <c r="D1026" s="88"/>
      <c r="E1026" s="88"/>
      <c r="F1026" s="88"/>
      <c r="G1026" s="88"/>
      <c r="H1026" s="88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88"/>
      <c r="B1027" s="88"/>
      <c r="C1027" s="88"/>
      <c r="D1027" s="88"/>
      <c r="E1027" s="88"/>
      <c r="F1027" s="88"/>
      <c r="G1027" s="88"/>
      <c r="H1027" s="88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88"/>
      <c r="B1028" s="88"/>
      <c r="C1028" s="88"/>
      <c r="D1028" s="88"/>
      <c r="E1028" s="88"/>
      <c r="F1028" s="88"/>
      <c r="G1028" s="88"/>
      <c r="H1028" s="88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88"/>
      <c r="B1029" s="88"/>
      <c r="C1029" s="88"/>
      <c r="D1029" s="88"/>
      <c r="E1029" s="88"/>
      <c r="F1029" s="88"/>
      <c r="G1029" s="88"/>
      <c r="H1029" s="88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88"/>
      <c r="B1030" s="88"/>
      <c r="C1030" s="88"/>
      <c r="D1030" s="88"/>
      <c r="E1030" s="88"/>
      <c r="F1030" s="88"/>
      <c r="G1030" s="88"/>
      <c r="H1030" s="88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88"/>
      <c r="B1031" s="88"/>
      <c r="C1031" s="88"/>
      <c r="D1031" s="88"/>
      <c r="E1031" s="88"/>
      <c r="F1031" s="88"/>
      <c r="G1031" s="88"/>
      <c r="H1031" s="88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88"/>
      <c r="B1032" s="88"/>
      <c r="C1032" s="88"/>
      <c r="D1032" s="88"/>
      <c r="E1032" s="88"/>
      <c r="F1032" s="88"/>
      <c r="G1032" s="88"/>
      <c r="H1032" s="88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88"/>
      <c r="B1033" s="88"/>
      <c r="C1033" s="88"/>
      <c r="D1033" s="88"/>
      <c r="E1033" s="88"/>
      <c r="F1033" s="88"/>
      <c r="G1033" s="88"/>
      <c r="H1033" s="88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88"/>
      <c r="B1034" s="88"/>
      <c r="C1034" s="88"/>
      <c r="D1034" s="88"/>
      <c r="E1034" s="88"/>
      <c r="F1034" s="88"/>
      <c r="G1034" s="88"/>
      <c r="H1034" s="88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88"/>
      <c r="B1035" s="88"/>
      <c r="C1035" s="88"/>
      <c r="D1035" s="88"/>
      <c r="E1035" s="88"/>
      <c r="F1035" s="88"/>
      <c r="G1035" s="88"/>
      <c r="H1035" s="88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88"/>
      <c r="B1036" s="88"/>
      <c r="C1036" s="88"/>
      <c r="D1036" s="88"/>
      <c r="E1036" s="88"/>
      <c r="F1036" s="88"/>
      <c r="G1036" s="88"/>
      <c r="H1036" s="88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88"/>
      <c r="B1037" s="88"/>
      <c r="C1037" s="88"/>
      <c r="D1037" s="88"/>
      <c r="E1037" s="88"/>
      <c r="F1037" s="88"/>
      <c r="G1037" s="88"/>
      <c r="H1037" s="88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88"/>
      <c r="B1038" s="88"/>
      <c r="C1038" s="88"/>
      <c r="D1038" s="88"/>
      <c r="E1038" s="88"/>
      <c r="F1038" s="88"/>
      <c r="G1038" s="88"/>
      <c r="H1038" s="88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88"/>
      <c r="B1039" s="88"/>
      <c r="C1039" s="88"/>
      <c r="D1039" s="88"/>
      <c r="E1039" s="88"/>
      <c r="F1039" s="88"/>
      <c r="G1039" s="88"/>
      <c r="H1039" s="88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88"/>
      <c r="B1040" s="88"/>
      <c r="C1040" s="88"/>
      <c r="D1040" s="88"/>
      <c r="E1040" s="88"/>
      <c r="F1040" s="88"/>
      <c r="G1040" s="88"/>
      <c r="H1040" s="88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88"/>
      <c r="B1041" s="88"/>
      <c r="C1041" s="88"/>
      <c r="D1041" s="88"/>
      <c r="E1041" s="88"/>
      <c r="F1041" s="88"/>
      <c r="G1041" s="88"/>
      <c r="H1041" s="88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88"/>
      <c r="B1042" s="88"/>
      <c r="C1042" s="88"/>
      <c r="D1042" s="88"/>
      <c r="E1042" s="88"/>
      <c r="F1042" s="88"/>
      <c r="G1042" s="88"/>
      <c r="H1042" s="88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88"/>
      <c r="B1043" s="88"/>
      <c r="C1043" s="88"/>
      <c r="D1043" s="88"/>
      <c r="E1043" s="88"/>
      <c r="F1043" s="88"/>
      <c r="G1043" s="88"/>
      <c r="H1043" s="88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88"/>
      <c r="B1044" s="88"/>
      <c r="C1044" s="88"/>
      <c r="D1044" s="88"/>
      <c r="E1044" s="88"/>
      <c r="F1044" s="88"/>
      <c r="G1044" s="88"/>
      <c r="H1044" s="88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88"/>
      <c r="B1045" s="88"/>
      <c r="C1045" s="88"/>
      <c r="D1045" s="88"/>
      <c r="E1045" s="88"/>
      <c r="F1045" s="88"/>
      <c r="G1045" s="88"/>
      <c r="H1045" s="88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88"/>
      <c r="B1046" s="88"/>
      <c r="C1046" s="88"/>
      <c r="D1046" s="88"/>
      <c r="E1046" s="88"/>
      <c r="F1046" s="88"/>
      <c r="G1046" s="88"/>
      <c r="H1046" s="88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88"/>
      <c r="B1047" s="88"/>
      <c r="C1047" s="88"/>
      <c r="D1047" s="88"/>
      <c r="E1047" s="88"/>
      <c r="F1047" s="88"/>
      <c r="G1047" s="88"/>
      <c r="H1047" s="88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88"/>
      <c r="B1048" s="88"/>
      <c r="C1048" s="88"/>
      <c r="D1048" s="88"/>
      <c r="E1048" s="88"/>
      <c r="F1048" s="88"/>
      <c r="G1048" s="88"/>
      <c r="H1048" s="88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88"/>
      <c r="B1049" s="88"/>
      <c r="C1049" s="88"/>
      <c r="D1049" s="88"/>
      <c r="E1049" s="88"/>
      <c r="F1049" s="88"/>
      <c r="G1049" s="88"/>
      <c r="H1049" s="88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88"/>
      <c r="B1050" s="88"/>
      <c r="C1050" s="88"/>
      <c r="D1050" s="88"/>
      <c r="E1050" s="88"/>
      <c r="F1050" s="88"/>
      <c r="G1050" s="88"/>
      <c r="H1050" s="88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88"/>
      <c r="B1051" s="88"/>
      <c r="C1051" s="88"/>
      <c r="D1051" s="88"/>
      <c r="E1051" s="88"/>
      <c r="F1051" s="88"/>
      <c r="G1051" s="88"/>
      <c r="H1051" s="88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88"/>
      <c r="B1052" s="88"/>
      <c r="C1052" s="88"/>
      <c r="D1052" s="88"/>
      <c r="E1052" s="88"/>
      <c r="F1052" s="88"/>
      <c r="G1052" s="88"/>
      <c r="H1052" s="88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88"/>
      <c r="B1053" s="88"/>
      <c r="C1053" s="88"/>
      <c r="D1053" s="88"/>
      <c r="E1053" s="88"/>
      <c r="F1053" s="88"/>
      <c r="G1053" s="88"/>
      <c r="H1053" s="88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88"/>
      <c r="B1054" s="88"/>
      <c r="C1054" s="88"/>
      <c r="D1054" s="88"/>
      <c r="E1054" s="88"/>
      <c r="F1054" s="88"/>
      <c r="G1054" s="88"/>
      <c r="H1054" s="88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88"/>
      <c r="B1055" s="88"/>
      <c r="C1055" s="88"/>
      <c r="D1055" s="88"/>
      <c r="E1055" s="88"/>
      <c r="F1055" s="88"/>
      <c r="G1055" s="88"/>
      <c r="H1055" s="88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88"/>
      <c r="B1056" s="88"/>
      <c r="C1056" s="88"/>
      <c r="D1056" s="88"/>
      <c r="E1056" s="88"/>
      <c r="F1056" s="88"/>
      <c r="G1056" s="88"/>
      <c r="H1056" s="88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88"/>
      <c r="B1057" s="88"/>
      <c r="C1057" s="88"/>
      <c r="D1057" s="88"/>
      <c r="E1057" s="88"/>
      <c r="F1057" s="88"/>
      <c r="G1057" s="88"/>
      <c r="H1057" s="88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88"/>
      <c r="B1058" s="88"/>
      <c r="C1058" s="88"/>
      <c r="D1058" s="88"/>
      <c r="E1058" s="88"/>
      <c r="F1058" s="88"/>
      <c r="G1058" s="88"/>
      <c r="H1058" s="88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88"/>
      <c r="B1059" s="88"/>
      <c r="C1059" s="88"/>
      <c r="D1059" s="88"/>
      <c r="E1059" s="88"/>
      <c r="F1059" s="88"/>
      <c r="G1059" s="88"/>
      <c r="H1059" s="88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88"/>
      <c r="B1060" s="88"/>
      <c r="C1060" s="88"/>
      <c r="D1060" s="88"/>
      <c r="E1060" s="88"/>
      <c r="F1060" s="88"/>
      <c r="G1060" s="88"/>
      <c r="H1060" s="88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88"/>
      <c r="B1061" s="88"/>
      <c r="C1061" s="88"/>
      <c r="D1061" s="88"/>
      <c r="E1061" s="88"/>
      <c r="F1061" s="88"/>
      <c r="G1061" s="88"/>
      <c r="H1061" s="88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88"/>
      <c r="B1062" s="88"/>
      <c r="C1062" s="88"/>
      <c r="D1062" s="88"/>
      <c r="E1062" s="88"/>
      <c r="F1062" s="88"/>
      <c r="G1062" s="88"/>
      <c r="H1062" s="88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88"/>
      <c r="B1063" s="88"/>
      <c r="C1063" s="88"/>
      <c r="D1063" s="88"/>
      <c r="E1063" s="88"/>
      <c r="F1063" s="88"/>
      <c r="G1063" s="88"/>
      <c r="H1063" s="88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88"/>
      <c r="B1064" s="88"/>
      <c r="C1064" s="88"/>
      <c r="D1064" s="88"/>
      <c r="E1064" s="88"/>
      <c r="F1064" s="88"/>
      <c r="G1064" s="88"/>
      <c r="H1064" s="88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88"/>
      <c r="B1065" s="88"/>
      <c r="C1065" s="88"/>
      <c r="D1065" s="88"/>
      <c r="E1065" s="88"/>
      <c r="F1065" s="88"/>
      <c r="G1065" s="88"/>
      <c r="H1065" s="88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88"/>
      <c r="B1066" s="88"/>
      <c r="C1066" s="88"/>
      <c r="D1066" s="88"/>
      <c r="E1066" s="88"/>
      <c r="F1066" s="88"/>
      <c r="G1066" s="88"/>
      <c r="H1066" s="88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88"/>
      <c r="B1067" s="88"/>
      <c r="C1067" s="88"/>
      <c r="D1067" s="88"/>
      <c r="E1067" s="88"/>
      <c r="F1067" s="88"/>
      <c r="G1067" s="88"/>
      <c r="H1067" s="88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88"/>
      <c r="B1068" s="88"/>
      <c r="C1068" s="88"/>
      <c r="D1068" s="88"/>
      <c r="E1068" s="88"/>
      <c r="F1068" s="88"/>
      <c r="G1068" s="88"/>
      <c r="H1068" s="88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88"/>
      <c r="B1069" s="88"/>
      <c r="C1069" s="88"/>
      <c r="D1069" s="88"/>
      <c r="E1069" s="88"/>
      <c r="F1069" s="88"/>
      <c r="G1069" s="88"/>
      <c r="H1069" s="88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88"/>
      <c r="B1070" s="88"/>
      <c r="C1070" s="88"/>
      <c r="D1070" s="88"/>
      <c r="E1070" s="88"/>
      <c r="F1070" s="88"/>
      <c r="G1070" s="88"/>
      <c r="H1070" s="88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88"/>
      <c r="B1071" s="88"/>
      <c r="C1071" s="88"/>
      <c r="D1071" s="88"/>
      <c r="E1071" s="88"/>
      <c r="F1071" s="88"/>
      <c r="G1071" s="88"/>
      <c r="H1071" s="88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88"/>
      <c r="B1072" s="88"/>
      <c r="C1072" s="88"/>
      <c r="D1072" s="88"/>
      <c r="E1072" s="88"/>
      <c r="F1072" s="88"/>
      <c r="G1072" s="88"/>
      <c r="H1072" s="88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88"/>
      <c r="B1073" s="88"/>
      <c r="C1073" s="88"/>
      <c r="D1073" s="88"/>
      <c r="E1073" s="88"/>
      <c r="F1073" s="88"/>
      <c r="G1073" s="88"/>
      <c r="H1073" s="88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88"/>
      <c r="B1074" s="88"/>
      <c r="C1074" s="88"/>
      <c r="D1074" s="88"/>
      <c r="E1074" s="88"/>
      <c r="F1074" s="88"/>
      <c r="G1074" s="88"/>
      <c r="H1074" s="88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88"/>
      <c r="B1075" s="88"/>
      <c r="C1075" s="88"/>
      <c r="D1075" s="88"/>
      <c r="E1075" s="88"/>
      <c r="F1075" s="88"/>
      <c r="G1075" s="88"/>
      <c r="H1075" s="88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88"/>
      <c r="B1076" s="88"/>
      <c r="C1076" s="88"/>
      <c r="D1076" s="88"/>
      <c r="E1076" s="88"/>
      <c r="F1076" s="88"/>
      <c r="G1076" s="88"/>
      <c r="H1076" s="88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88"/>
      <c r="B1077" s="88"/>
      <c r="C1077" s="88"/>
      <c r="D1077" s="88"/>
      <c r="E1077" s="88"/>
      <c r="F1077" s="88"/>
      <c r="G1077" s="88"/>
      <c r="H1077" s="88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88"/>
      <c r="B1078" s="88"/>
      <c r="C1078" s="88"/>
      <c r="D1078" s="88"/>
      <c r="E1078" s="88"/>
      <c r="F1078" s="88"/>
      <c r="G1078" s="88"/>
      <c r="H1078" s="88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88"/>
      <c r="B1079" s="88"/>
      <c r="C1079" s="88"/>
      <c r="D1079" s="88"/>
      <c r="E1079" s="88"/>
      <c r="F1079" s="88"/>
      <c r="G1079" s="88"/>
      <c r="H1079" s="88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88"/>
      <c r="B1080" s="88"/>
      <c r="C1080" s="88"/>
      <c r="D1080" s="88"/>
      <c r="E1080" s="88"/>
      <c r="F1080" s="88"/>
      <c r="G1080" s="88"/>
      <c r="H1080" s="88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88"/>
      <c r="B1081" s="88"/>
      <c r="C1081" s="88"/>
      <c r="D1081" s="88"/>
      <c r="E1081" s="88"/>
      <c r="F1081" s="88"/>
      <c r="G1081" s="88"/>
      <c r="H1081" s="88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88"/>
      <c r="B1082" s="88"/>
      <c r="C1082" s="88"/>
      <c r="D1082" s="88"/>
      <c r="E1082" s="88"/>
      <c r="F1082" s="88"/>
      <c r="G1082" s="88"/>
      <c r="H1082" s="88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88"/>
      <c r="B1083" s="88"/>
      <c r="C1083" s="88"/>
      <c r="D1083" s="88"/>
      <c r="E1083" s="88"/>
      <c r="F1083" s="88"/>
      <c r="G1083" s="88"/>
      <c r="H1083" s="88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88"/>
      <c r="B1084" s="88"/>
      <c r="C1084" s="88"/>
      <c r="D1084" s="88"/>
      <c r="E1084" s="88"/>
      <c r="F1084" s="88"/>
      <c r="G1084" s="88"/>
      <c r="H1084" s="88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88"/>
      <c r="B1085" s="88"/>
      <c r="C1085" s="88"/>
      <c r="D1085" s="88"/>
      <c r="E1085" s="88"/>
      <c r="F1085" s="88"/>
      <c r="G1085" s="88"/>
      <c r="H1085" s="88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88"/>
      <c r="B1086" s="88"/>
      <c r="C1086" s="88"/>
      <c r="D1086" s="88"/>
      <c r="E1086" s="88"/>
      <c r="F1086" s="88"/>
      <c r="G1086" s="88"/>
      <c r="H1086" s="88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88"/>
      <c r="B1087" s="88"/>
      <c r="C1087" s="88"/>
      <c r="D1087" s="88"/>
      <c r="E1087" s="88"/>
      <c r="F1087" s="88"/>
      <c r="G1087" s="88"/>
      <c r="H1087" s="88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88"/>
      <c r="B1088" s="88"/>
      <c r="C1088" s="88"/>
      <c r="D1088" s="88"/>
      <c r="E1088" s="88"/>
      <c r="F1088" s="88"/>
      <c r="G1088" s="88"/>
      <c r="H1088" s="88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88"/>
      <c r="B1089" s="88"/>
      <c r="C1089" s="88"/>
      <c r="D1089" s="88"/>
      <c r="E1089" s="88"/>
      <c r="F1089" s="88"/>
      <c r="G1089" s="88"/>
      <c r="H1089" s="88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88"/>
      <c r="B1090" s="88"/>
      <c r="C1090" s="88"/>
      <c r="D1090" s="88"/>
      <c r="E1090" s="88"/>
      <c r="F1090" s="88"/>
      <c r="G1090" s="88"/>
      <c r="H1090" s="88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88"/>
      <c r="B1091" s="88"/>
      <c r="C1091" s="88"/>
      <c r="D1091" s="88"/>
      <c r="E1091" s="88"/>
      <c r="F1091" s="88"/>
      <c r="G1091" s="88"/>
      <c r="H1091" s="88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88"/>
      <c r="B1092" s="88"/>
      <c r="C1092" s="88"/>
      <c r="D1092" s="88"/>
      <c r="E1092" s="88"/>
      <c r="F1092" s="88"/>
      <c r="G1092" s="88"/>
      <c r="H1092" s="88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88"/>
      <c r="B1093" s="88"/>
      <c r="C1093" s="88"/>
      <c r="D1093" s="88"/>
      <c r="E1093" s="88"/>
      <c r="F1093" s="88"/>
      <c r="G1093" s="88"/>
      <c r="H1093" s="88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88"/>
      <c r="B1094" s="88"/>
      <c r="C1094" s="88"/>
      <c r="D1094" s="88"/>
      <c r="E1094" s="88"/>
      <c r="F1094" s="88"/>
      <c r="G1094" s="88"/>
      <c r="H1094" s="88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88"/>
      <c r="B1095" s="88"/>
      <c r="C1095" s="88"/>
      <c r="D1095" s="88"/>
      <c r="E1095" s="88"/>
      <c r="F1095" s="88"/>
      <c r="G1095" s="88"/>
      <c r="H1095" s="88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88"/>
      <c r="B1096" s="88"/>
      <c r="C1096" s="88"/>
      <c r="D1096" s="88"/>
      <c r="E1096" s="88"/>
      <c r="F1096" s="88"/>
      <c r="G1096" s="88"/>
      <c r="H1096" s="88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88"/>
      <c r="B1097" s="88"/>
      <c r="C1097" s="88"/>
      <c r="D1097" s="88"/>
      <c r="E1097" s="88"/>
      <c r="F1097" s="88"/>
      <c r="G1097" s="88"/>
      <c r="H1097" s="88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88"/>
      <c r="B1098" s="88"/>
      <c r="C1098" s="88"/>
      <c r="D1098" s="88"/>
      <c r="E1098" s="88"/>
      <c r="F1098" s="88"/>
      <c r="G1098" s="88"/>
      <c r="H1098" s="88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88"/>
      <c r="B1099" s="88"/>
      <c r="C1099" s="88"/>
      <c r="D1099" s="88"/>
      <c r="E1099" s="88"/>
      <c r="F1099" s="88"/>
      <c r="G1099" s="88"/>
      <c r="H1099" s="88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88"/>
      <c r="B1100" s="88"/>
      <c r="C1100" s="88"/>
      <c r="D1100" s="88"/>
      <c r="E1100" s="88"/>
      <c r="F1100" s="88"/>
      <c r="G1100" s="88"/>
      <c r="H1100" s="88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88"/>
      <c r="B1101" s="88"/>
      <c r="C1101" s="88"/>
      <c r="D1101" s="88"/>
      <c r="E1101" s="88"/>
      <c r="F1101" s="88"/>
      <c r="G1101" s="88"/>
      <c r="H1101" s="88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88"/>
      <c r="B1102" s="88"/>
      <c r="C1102" s="88"/>
      <c r="D1102" s="88"/>
      <c r="E1102" s="88"/>
      <c r="F1102" s="88"/>
      <c r="G1102" s="88"/>
      <c r="H1102" s="88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88"/>
      <c r="B1103" s="88"/>
      <c r="C1103" s="88"/>
      <c r="D1103" s="88"/>
      <c r="E1103" s="88"/>
      <c r="F1103" s="88"/>
      <c r="G1103" s="88"/>
      <c r="H1103" s="88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88"/>
      <c r="B1104" s="88"/>
      <c r="C1104" s="88"/>
      <c r="D1104" s="88"/>
      <c r="E1104" s="88"/>
      <c r="F1104" s="88"/>
      <c r="G1104" s="88"/>
      <c r="H1104" s="88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88"/>
      <c r="B1105" s="88"/>
      <c r="C1105" s="88"/>
      <c r="D1105" s="88"/>
      <c r="E1105" s="88"/>
      <c r="F1105" s="88"/>
      <c r="G1105" s="88"/>
      <c r="H1105" s="88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88"/>
      <c r="B1106" s="88"/>
      <c r="C1106" s="88"/>
      <c r="D1106" s="88"/>
      <c r="E1106" s="88"/>
      <c r="F1106" s="88"/>
      <c r="G1106" s="88"/>
      <c r="H1106" s="88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88"/>
      <c r="B1107" s="88"/>
      <c r="C1107" s="88"/>
      <c r="D1107" s="88"/>
      <c r="E1107" s="88"/>
      <c r="F1107" s="88"/>
      <c r="G1107" s="88"/>
      <c r="H1107" s="88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88"/>
      <c r="B1108" s="88"/>
      <c r="C1108" s="88"/>
      <c r="D1108" s="88"/>
      <c r="E1108" s="88"/>
      <c r="F1108" s="88"/>
      <c r="G1108" s="88"/>
      <c r="H1108" s="88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88"/>
      <c r="B1109" s="88"/>
      <c r="C1109" s="88"/>
      <c r="D1109" s="88"/>
      <c r="E1109" s="88"/>
      <c r="F1109" s="88"/>
      <c r="G1109" s="88"/>
      <c r="H1109" s="88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88"/>
      <c r="B1110" s="88"/>
      <c r="C1110" s="88"/>
      <c r="D1110" s="88"/>
      <c r="E1110" s="88"/>
      <c r="F1110" s="88"/>
      <c r="G1110" s="88"/>
      <c r="H1110" s="88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88"/>
      <c r="B1111" s="88"/>
      <c r="C1111" s="88"/>
      <c r="D1111" s="88"/>
      <c r="E1111" s="88"/>
      <c r="F1111" s="88"/>
      <c r="G1111" s="88"/>
      <c r="H1111" s="88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88"/>
      <c r="B1112" s="88"/>
      <c r="C1112" s="88"/>
      <c r="D1112" s="88"/>
      <c r="E1112" s="88"/>
      <c r="F1112" s="88"/>
      <c r="G1112" s="88"/>
      <c r="H1112" s="88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88"/>
      <c r="B1113" s="88"/>
      <c r="C1113" s="88"/>
      <c r="D1113" s="88"/>
      <c r="E1113" s="88"/>
      <c r="F1113" s="88"/>
      <c r="G1113" s="88"/>
      <c r="H1113" s="88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88"/>
      <c r="B1114" s="88"/>
      <c r="C1114" s="88"/>
      <c r="D1114" s="88"/>
      <c r="E1114" s="88"/>
      <c r="F1114" s="88"/>
      <c r="G1114" s="88"/>
      <c r="H1114" s="88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88"/>
      <c r="B1115" s="88"/>
      <c r="C1115" s="88"/>
      <c r="D1115" s="88"/>
      <c r="E1115" s="88"/>
      <c r="F1115" s="88"/>
      <c r="G1115" s="88"/>
      <c r="H1115" s="88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88"/>
      <c r="B1116" s="88"/>
      <c r="C1116" s="88"/>
      <c r="D1116" s="88"/>
      <c r="E1116" s="88"/>
      <c r="F1116" s="88"/>
      <c r="G1116" s="88"/>
      <c r="H1116" s="88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88"/>
      <c r="B1117" s="88"/>
      <c r="C1117" s="88"/>
      <c r="D1117" s="88"/>
      <c r="E1117" s="88"/>
      <c r="F1117" s="88"/>
      <c r="G1117" s="88"/>
      <c r="H1117" s="88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88"/>
      <c r="B1118" s="88"/>
      <c r="C1118" s="88"/>
      <c r="D1118" s="88"/>
      <c r="E1118" s="88"/>
      <c r="F1118" s="88"/>
      <c r="G1118" s="88"/>
      <c r="H1118" s="88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88"/>
      <c r="B1119" s="88"/>
      <c r="C1119" s="88"/>
      <c r="D1119" s="88"/>
      <c r="E1119" s="88"/>
      <c r="F1119" s="88"/>
      <c r="G1119" s="88"/>
      <c r="H1119" s="88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88"/>
      <c r="B1120" s="88"/>
      <c r="C1120" s="88"/>
      <c r="D1120" s="88"/>
      <c r="E1120" s="88"/>
      <c r="F1120" s="88"/>
      <c r="G1120" s="88"/>
      <c r="H1120" s="88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88"/>
      <c r="B1121" s="88"/>
      <c r="C1121" s="88"/>
      <c r="D1121" s="88"/>
      <c r="E1121" s="88"/>
      <c r="F1121" s="88"/>
      <c r="G1121" s="88"/>
      <c r="H1121" s="88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88"/>
      <c r="B1122" s="88"/>
      <c r="C1122" s="88"/>
      <c r="D1122" s="88"/>
      <c r="E1122" s="88"/>
      <c r="F1122" s="88"/>
      <c r="G1122" s="88"/>
      <c r="H1122" s="88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88"/>
      <c r="B1123" s="88"/>
      <c r="C1123" s="88"/>
      <c r="D1123" s="88"/>
      <c r="E1123" s="88"/>
      <c r="F1123" s="88"/>
      <c r="G1123" s="88"/>
      <c r="H1123" s="88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88"/>
      <c r="B1124" s="88"/>
      <c r="C1124" s="88"/>
      <c r="D1124" s="88"/>
      <c r="E1124" s="88"/>
      <c r="F1124" s="88"/>
      <c r="G1124" s="88"/>
      <c r="H1124" s="88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88"/>
      <c r="B1125" s="88"/>
      <c r="C1125" s="88"/>
      <c r="D1125" s="88"/>
      <c r="E1125" s="88"/>
      <c r="F1125" s="88"/>
      <c r="G1125" s="88"/>
      <c r="H1125" s="88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88"/>
      <c r="B1126" s="88"/>
      <c r="C1126" s="88"/>
      <c r="D1126" s="88"/>
      <c r="E1126" s="88"/>
      <c r="F1126" s="88"/>
      <c r="G1126" s="88"/>
      <c r="H1126" s="88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88"/>
      <c r="B1127" s="88"/>
      <c r="C1127" s="88"/>
      <c r="D1127" s="88"/>
      <c r="E1127" s="88"/>
      <c r="F1127" s="88"/>
      <c r="G1127" s="88"/>
      <c r="H1127" s="88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88"/>
      <c r="B1128" s="88"/>
      <c r="C1128" s="88"/>
      <c r="D1128" s="88"/>
      <c r="E1128" s="88"/>
      <c r="F1128" s="88"/>
      <c r="G1128" s="88"/>
      <c r="H1128" s="88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88"/>
      <c r="B1129" s="88"/>
      <c r="C1129" s="88"/>
      <c r="D1129" s="88"/>
      <c r="E1129" s="88"/>
      <c r="F1129" s="88"/>
      <c r="G1129" s="88"/>
      <c r="H1129" s="88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88"/>
      <c r="B1130" s="88"/>
      <c r="C1130" s="88"/>
      <c r="D1130" s="88"/>
      <c r="E1130" s="88"/>
      <c r="F1130" s="88"/>
      <c r="G1130" s="88"/>
      <c r="H1130" s="88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88"/>
      <c r="B1131" s="88"/>
      <c r="C1131" s="88"/>
      <c r="D1131" s="88"/>
      <c r="E1131" s="88"/>
      <c r="F1131" s="88"/>
      <c r="G1131" s="88"/>
      <c r="H1131" s="88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88"/>
      <c r="B1132" s="88"/>
      <c r="C1132" s="88"/>
      <c r="D1132" s="88"/>
      <c r="E1132" s="88"/>
      <c r="F1132" s="88"/>
      <c r="G1132" s="88"/>
      <c r="H1132" s="88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88"/>
      <c r="B1133" s="88"/>
      <c r="C1133" s="88"/>
      <c r="D1133" s="88"/>
      <c r="E1133" s="88"/>
      <c r="F1133" s="88"/>
      <c r="G1133" s="88"/>
      <c r="H1133" s="88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88"/>
      <c r="B1134" s="88"/>
      <c r="C1134" s="88"/>
      <c r="D1134" s="88"/>
      <c r="E1134" s="88"/>
      <c r="F1134" s="88"/>
      <c r="G1134" s="88"/>
      <c r="H1134" s="88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88"/>
      <c r="B1135" s="88"/>
      <c r="C1135" s="88"/>
      <c r="D1135" s="88"/>
      <c r="E1135" s="88"/>
      <c r="F1135" s="88"/>
      <c r="G1135" s="88"/>
      <c r="H1135" s="88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88"/>
      <c r="B1136" s="88"/>
      <c r="C1136" s="88"/>
      <c r="D1136" s="88"/>
      <c r="E1136" s="88"/>
      <c r="F1136" s="88"/>
      <c r="G1136" s="88"/>
      <c r="H1136" s="88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88"/>
      <c r="B1137" s="88"/>
      <c r="C1137" s="88"/>
      <c r="D1137" s="88"/>
      <c r="E1137" s="88"/>
      <c r="F1137" s="88"/>
      <c r="G1137" s="88"/>
      <c r="H1137" s="88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88"/>
      <c r="B1138" s="88"/>
      <c r="C1138" s="88"/>
      <c r="D1138" s="88"/>
      <c r="E1138" s="88"/>
      <c r="F1138" s="88"/>
      <c r="G1138" s="88"/>
      <c r="H1138" s="88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88"/>
      <c r="B1139" s="88"/>
      <c r="C1139" s="88"/>
      <c r="D1139" s="88"/>
      <c r="E1139" s="88"/>
      <c r="F1139" s="88"/>
      <c r="G1139" s="88"/>
      <c r="H1139" s="88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88"/>
      <c r="B1140" s="88"/>
      <c r="C1140" s="88"/>
      <c r="D1140" s="88"/>
      <c r="E1140" s="88"/>
      <c r="F1140" s="88"/>
      <c r="G1140" s="88"/>
      <c r="H1140" s="88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88"/>
      <c r="B1141" s="88"/>
      <c r="C1141" s="88"/>
      <c r="D1141" s="88"/>
      <c r="E1141" s="88"/>
      <c r="F1141" s="88"/>
      <c r="G1141" s="88"/>
      <c r="H1141" s="88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88"/>
      <c r="B1142" s="88"/>
      <c r="C1142" s="88"/>
      <c r="D1142" s="88"/>
      <c r="E1142" s="88"/>
      <c r="F1142" s="88"/>
      <c r="G1142" s="88"/>
      <c r="H1142" s="88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88"/>
      <c r="B1143" s="88"/>
      <c r="C1143" s="88"/>
      <c r="D1143" s="88"/>
      <c r="E1143" s="88"/>
      <c r="F1143" s="88"/>
      <c r="G1143" s="88"/>
      <c r="H1143" s="88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88"/>
      <c r="B1144" s="88"/>
      <c r="C1144" s="88"/>
      <c r="D1144" s="88"/>
      <c r="E1144" s="88"/>
      <c r="F1144" s="88"/>
      <c r="G1144" s="88"/>
      <c r="H1144" s="88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88"/>
      <c r="B1145" s="88"/>
      <c r="C1145" s="88"/>
      <c r="D1145" s="88"/>
      <c r="E1145" s="88"/>
      <c r="F1145" s="88"/>
      <c r="G1145" s="88"/>
      <c r="H1145" s="88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88"/>
      <c r="B1146" s="88"/>
      <c r="C1146" s="88"/>
      <c r="D1146" s="88"/>
      <c r="E1146" s="88"/>
      <c r="F1146" s="88"/>
      <c r="G1146" s="88"/>
      <c r="H1146" s="88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88"/>
      <c r="B1147" s="88"/>
      <c r="C1147" s="88"/>
      <c r="D1147" s="88"/>
      <c r="E1147" s="88"/>
      <c r="F1147" s="88"/>
      <c r="G1147" s="88"/>
      <c r="H1147" s="88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88"/>
      <c r="B1148" s="88"/>
      <c r="C1148" s="88"/>
      <c r="D1148" s="88"/>
      <c r="E1148" s="88"/>
      <c r="F1148" s="88"/>
      <c r="G1148" s="88"/>
      <c r="H1148" s="88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88"/>
      <c r="B1149" s="88"/>
      <c r="C1149" s="88"/>
      <c r="D1149" s="88"/>
      <c r="E1149" s="88"/>
      <c r="F1149" s="88"/>
      <c r="G1149" s="88"/>
      <c r="H1149" s="88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88"/>
      <c r="B1150" s="88"/>
      <c r="C1150" s="88"/>
      <c r="D1150" s="88"/>
      <c r="E1150" s="88"/>
      <c r="F1150" s="88"/>
      <c r="G1150" s="88"/>
      <c r="H1150" s="88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88"/>
      <c r="B1151" s="88"/>
      <c r="C1151" s="88"/>
      <c r="D1151" s="88"/>
      <c r="E1151" s="88"/>
      <c r="F1151" s="88"/>
      <c r="G1151" s="88"/>
      <c r="H1151" s="88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88"/>
      <c r="B1152" s="88"/>
      <c r="C1152" s="88"/>
      <c r="D1152" s="88"/>
      <c r="E1152" s="88"/>
      <c r="F1152" s="88"/>
      <c r="G1152" s="88"/>
      <c r="H1152" s="88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88"/>
      <c r="B1153" s="88"/>
      <c r="C1153" s="88"/>
      <c r="D1153" s="88"/>
      <c r="E1153" s="88"/>
      <c r="F1153" s="88"/>
      <c r="G1153" s="88"/>
      <c r="H1153" s="88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88"/>
      <c r="B1154" s="88"/>
      <c r="C1154" s="88"/>
      <c r="D1154" s="88"/>
      <c r="E1154" s="88"/>
      <c r="F1154" s="88"/>
      <c r="G1154" s="88"/>
      <c r="H1154" s="88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88"/>
      <c r="B1155" s="88"/>
      <c r="C1155" s="88"/>
      <c r="D1155" s="88"/>
      <c r="E1155" s="88"/>
      <c r="F1155" s="88"/>
      <c r="G1155" s="88"/>
      <c r="H1155" s="88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88"/>
      <c r="B1156" s="88"/>
      <c r="C1156" s="88"/>
      <c r="D1156" s="88"/>
      <c r="E1156" s="88"/>
      <c r="F1156" s="88"/>
      <c r="G1156" s="88"/>
      <c r="H1156" s="88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88"/>
      <c r="B1157" s="88"/>
      <c r="C1157" s="88"/>
      <c r="D1157" s="88"/>
      <c r="E1157" s="88"/>
      <c r="F1157" s="88"/>
      <c r="G1157" s="88"/>
      <c r="H1157" s="88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88"/>
      <c r="B1158" s="88"/>
      <c r="C1158" s="88"/>
      <c r="D1158" s="88"/>
      <c r="E1158" s="88"/>
      <c r="F1158" s="88"/>
      <c r="G1158" s="88"/>
      <c r="H1158" s="88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88"/>
      <c r="B1159" s="88"/>
      <c r="C1159" s="88"/>
      <c r="D1159" s="88"/>
      <c r="E1159" s="88"/>
      <c r="F1159" s="88"/>
      <c r="G1159" s="88"/>
      <c r="H1159" s="88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88"/>
      <c r="B1160" s="88"/>
      <c r="C1160" s="88"/>
      <c r="D1160" s="88"/>
      <c r="E1160" s="88"/>
      <c r="F1160" s="88"/>
      <c r="G1160" s="88"/>
      <c r="H1160" s="88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88"/>
      <c r="B1161" s="88"/>
      <c r="C1161" s="88"/>
      <c r="D1161" s="88"/>
      <c r="E1161" s="88"/>
      <c r="F1161" s="88"/>
      <c r="G1161" s="88"/>
      <c r="H1161" s="88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88"/>
      <c r="B1162" s="88"/>
      <c r="C1162" s="88"/>
      <c r="D1162" s="88"/>
      <c r="E1162" s="88"/>
      <c r="F1162" s="88"/>
      <c r="G1162" s="88"/>
      <c r="H1162" s="88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88"/>
      <c r="B1163" s="88"/>
      <c r="C1163" s="88"/>
      <c r="D1163" s="88"/>
      <c r="E1163" s="88"/>
      <c r="F1163" s="88"/>
      <c r="G1163" s="88"/>
      <c r="H1163" s="88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88"/>
      <c r="B1164" s="88"/>
      <c r="C1164" s="88"/>
      <c r="D1164" s="88"/>
      <c r="E1164" s="88"/>
      <c r="F1164" s="88"/>
      <c r="G1164" s="88"/>
      <c r="H1164" s="88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88"/>
      <c r="B1165" s="88"/>
      <c r="C1165" s="88"/>
      <c r="D1165" s="88"/>
      <c r="E1165" s="88"/>
      <c r="F1165" s="88"/>
      <c r="G1165" s="88"/>
      <c r="H1165" s="88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88"/>
      <c r="B1166" s="88"/>
      <c r="C1166" s="88"/>
      <c r="D1166" s="88"/>
      <c r="E1166" s="88"/>
      <c r="F1166" s="88"/>
      <c r="G1166" s="88"/>
      <c r="H1166" s="88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88"/>
      <c r="B1167" s="88"/>
      <c r="C1167" s="88"/>
      <c r="D1167" s="88"/>
      <c r="E1167" s="88"/>
      <c r="F1167" s="88"/>
      <c r="G1167" s="88"/>
      <c r="H1167" s="88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88"/>
      <c r="B1168" s="88"/>
      <c r="C1168" s="88"/>
      <c r="D1168" s="88"/>
      <c r="E1168" s="88"/>
      <c r="F1168" s="88"/>
      <c r="G1168" s="88"/>
      <c r="H1168" s="88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88"/>
      <c r="B1169" s="88"/>
      <c r="C1169" s="88"/>
      <c r="D1169" s="88"/>
      <c r="E1169" s="88"/>
      <c r="F1169" s="88"/>
      <c r="G1169" s="88"/>
      <c r="H1169" s="88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88"/>
      <c r="B1170" s="88"/>
      <c r="C1170" s="88"/>
      <c r="D1170" s="88"/>
      <c r="E1170" s="88"/>
      <c r="F1170" s="88"/>
      <c r="G1170" s="88"/>
      <c r="H1170" s="88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88"/>
      <c r="B1171" s="88"/>
      <c r="C1171" s="88"/>
      <c r="D1171" s="88"/>
      <c r="E1171" s="88"/>
      <c r="F1171" s="88"/>
      <c r="G1171" s="88"/>
      <c r="H1171" s="88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88"/>
      <c r="B1172" s="88"/>
      <c r="C1172" s="88"/>
      <c r="D1172" s="88"/>
      <c r="E1172" s="88"/>
      <c r="F1172" s="88"/>
      <c r="G1172" s="88"/>
      <c r="H1172" s="88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88"/>
      <c r="B1173" s="88"/>
      <c r="C1173" s="88"/>
      <c r="D1173" s="88"/>
      <c r="E1173" s="88"/>
      <c r="F1173" s="88"/>
      <c r="G1173" s="88"/>
      <c r="H1173" s="88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88"/>
      <c r="B1174" s="88"/>
      <c r="C1174" s="88"/>
      <c r="D1174" s="88"/>
      <c r="E1174" s="88"/>
      <c r="F1174" s="88"/>
      <c r="G1174" s="88"/>
      <c r="H1174" s="88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88"/>
      <c r="B1175" s="88"/>
      <c r="C1175" s="88"/>
      <c r="D1175" s="88"/>
      <c r="E1175" s="88"/>
      <c r="F1175" s="88"/>
      <c r="G1175" s="88"/>
      <c r="H1175" s="88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88"/>
      <c r="B1176" s="88"/>
      <c r="C1176" s="88"/>
      <c r="D1176" s="88"/>
      <c r="E1176" s="88"/>
      <c r="F1176" s="88"/>
      <c r="G1176" s="88"/>
      <c r="H1176" s="88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88"/>
      <c r="B1177" s="88"/>
      <c r="C1177" s="88"/>
      <c r="D1177" s="88"/>
      <c r="E1177" s="88"/>
      <c r="F1177" s="88"/>
      <c r="G1177" s="88"/>
      <c r="H1177" s="88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88"/>
      <c r="B1178" s="88"/>
      <c r="C1178" s="88"/>
      <c r="D1178" s="88"/>
      <c r="E1178" s="88"/>
      <c r="F1178" s="88"/>
      <c r="G1178" s="88"/>
      <c r="H1178" s="88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88"/>
      <c r="B1179" s="88"/>
      <c r="C1179" s="88"/>
      <c r="D1179" s="88"/>
      <c r="E1179" s="88"/>
      <c r="F1179" s="88"/>
      <c r="G1179" s="88"/>
      <c r="H1179" s="88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88"/>
      <c r="B1180" s="88"/>
      <c r="C1180" s="88"/>
      <c r="D1180" s="88"/>
      <c r="E1180" s="88"/>
      <c r="F1180" s="88"/>
      <c r="G1180" s="88"/>
      <c r="H1180" s="88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88"/>
      <c r="B1181" s="88"/>
      <c r="C1181" s="88"/>
      <c r="D1181" s="88"/>
      <c r="E1181" s="88"/>
      <c r="F1181" s="88"/>
      <c r="G1181" s="88"/>
      <c r="H1181" s="88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88"/>
      <c r="B1182" s="88"/>
      <c r="C1182" s="88"/>
      <c r="D1182" s="88"/>
      <c r="E1182" s="88"/>
      <c r="F1182" s="88"/>
      <c r="G1182" s="88"/>
      <c r="H1182" s="88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88"/>
      <c r="B1183" s="88"/>
      <c r="C1183" s="88"/>
      <c r="D1183" s="88"/>
      <c r="E1183" s="88"/>
      <c r="F1183" s="88"/>
      <c r="G1183" s="88"/>
      <c r="H1183" s="88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88"/>
      <c r="B1184" s="88"/>
      <c r="C1184" s="88"/>
      <c r="D1184" s="88"/>
      <c r="E1184" s="88"/>
      <c r="F1184" s="88"/>
      <c r="G1184" s="88"/>
      <c r="H1184" s="88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88"/>
      <c r="B1185" s="88"/>
      <c r="C1185" s="88"/>
      <c r="D1185" s="88"/>
      <c r="E1185" s="88"/>
      <c r="F1185" s="88"/>
      <c r="G1185" s="88"/>
      <c r="H1185" s="88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88"/>
      <c r="B1186" s="88"/>
      <c r="C1186" s="88"/>
      <c r="D1186" s="88"/>
      <c r="E1186" s="88"/>
      <c r="F1186" s="88"/>
      <c r="G1186" s="88"/>
      <c r="H1186" s="88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88"/>
      <c r="B1187" s="88"/>
      <c r="C1187" s="88"/>
      <c r="D1187" s="88"/>
      <c r="E1187" s="88"/>
      <c r="F1187" s="88"/>
      <c r="G1187" s="88"/>
      <c r="H1187" s="88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88"/>
      <c r="B1188" s="88"/>
      <c r="C1188" s="88"/>
      <c r="D1188" s="88"/>
      <c r="E1188" s="88"/>
      <c r="F1188" s="88"/>
      <c r="G1188" s="88"/>
      <c r="H1188" s="88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88"/>
      <c r="B1189" s="88"/>
      <c r="C1189" s="88"/>
      <c r="D1189" s="88"/>
      <c r="E1189" s="88"/>
      <c r="F1189" s="88"/>
      <c r="G1189" s="88"/>
      <c r="H1189" s="88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88"/>
      <c r="B1190" s="88"/>
      <c r="C1190" s="88"/>
      <c r="D1190" s="88"/>
      <c r="E1190" s="88"/>
      <c r="F1190" s="88"/>
      <c r="G1190" s="88"/>
      <c r="H1190" s="88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88"/>
      <c r="B1191" s="88"/>
      <c r="C1191" s="88"/>
      <c r="D1191" s="88"/>
      <c r="E1191" s="88"/>
      <c r="F1191" s="88"/>
      <c r="G1191" s="88"/>
      <c r="H1191" s="88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88"/>
      <c r="B1192" s="88"/>
      <c r="C1192" s="88"/>
      <c r="D1192" s="88"/>
      <c r="E1192" s="88"/>
      <c r="F1192" s="88"/>
      <c r="G1192" s="88"/>
      <c r="H1192" s="88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88"/>
      <c r="B1193" s="88"/>
      <c r="C1193" s="88"/>
      <c r="D1193" s="88"/>
      <c r="E1193" s="88"/>
      <c r="F1193" s="88"/>
      <c r="G1193" s="88"/>
      <c r="H1193" s="88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88"/>
      <c r="B1194" s="88"/>
      <c r="C1194" s="88"/>
      <c r="D1194" s="88"/>
      <c r="E1194" s="88"/>
      <c r="F1194" s="88"/>
      <c r="G1194" s="88"/>
      <c r="H1194" s="88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88"/>
      <c r="B1195" s="88"/>
      <c r="C1195" s="88"/>
      <c r="D1195" s="88"/>
      <c r="E1195" s="88"/>
      <c r="F1195" s="88"/>
      <c r="G1195" s="88"/>
      <c r="H1195" s="88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88"/>
      <c r="B1196" s="88"/>
      <c r="C1196" s="88"/>
      <c r="D1196" s="88"/>
      <c r="E1196" s="88"/>
      <c r="F1196" s="88"/>
      <c r="G1196" s="88"/>
      <c r="H1196" s="88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88"/>
      <c r="B1197" s="88"/>
      <c r="C1197" s="88"/>
      <c r="D1197" s="88"/>
      <c r="E1197" s="88"/>
      <c r="F1197" s="88"/>
      <c r="G1197" s="88"/>
      <c r="H1197" s="88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88"/>
      <c r="B1198" s="88"/>
      <c r="C1198" s="88"/>
      <c r="D1198" s="88"/>
      <c r="E1198" s="88"/>
      <c r="F1198" s="88"/>
      <c r="G1198" s="88"/>
      <c r="H1198" s="88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88"/>
      <c r="B1199" s="88"/>
      <c r="C1199" s="88"/>
      <c r="D1199" s="88"/>
      <c r="E1199" s="88"/>
      <c r="F1199" s="88"/>
      <c r="G1199" s="88"/>
      <c r="H1199" s="88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88"/>
      <c r="B1200" s="88"/>
      <c r="C1200" s="88"/>
      <c r="D1200" s="88"/>
      <c r="E1200" s="88"/>
      <c r="F1200" s="88"/>
      <c r="G1200" s="88"/>
      <c r="H1200" s="88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88"/>
      <c r="B1201" s="88"/>
      <c r="C1201" s="88"/>
      <c r="D1201" s="88"/>
      <c r="E1201" s="88"/>
      <c r="F1201" s="88"/>
      <c r="G1201" s="88"/>
      <c r="H1201" s="88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88"/>
      <c r="B1202" s="88"/>
      <c r="C1202" s="88"/>
      <c r="D1202" s="88"/>
      <c r="E1202" s="88"/>
      <c r="F1202" s="88"/>
      <c r="G1202" s="88"/>
      <c r="H1202" s="88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88"/>
      <c r="B1203" s="88"/>
      <c r="C1203" s="88"/>
      <c r="D1203" s="88"/>
      <c r="E1203" s="88"/>
      <c r="F1203" s="88"/>
      <c r="G1203" s="88"/>
      <c r="H1203" s="88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88"/>
      <c r="B1204" s="88"/>
      <c r="C1204" s="88"/>
      <c r="D1204" s="88"/>
      <c r="E1204" s="88"/>
      <c r="F1204" s="88"/>
      <c r="G1204" s="88"/>
      <c r="H1204" s="88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88"/>
      <c r="B1205" s="88"/>
      <c r="C1205" s="88"/>
      <c r="D1205" s="88"/>
      <c r="E1205" s="88"/>
      <c r="F1205" s="88"/>
      <c r="G1205" s="88"/>
      <c r="H1205" s="88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88"/>
      <c r="B1206" s="88"/>
      <c r="C1206" s="88"/>
      <c r="D1206" s="88"/>
      <c r="E1206" s="88"/>
      <c r="F1206" s="88"/>
      <c r="G1206" s="88"/>
      <c r="H1206" s="88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88"/>
      <c r="B1207" s="88"/>
      <c r="C1207" s="88"/>
      <c r="D1207" s="88"/>
      <c r="E1207" s="88"/>
      <c r="F1207" s="88"/>
      <c r="G1207" s="88"/>
      <c r="H1207" s="88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88"/>
      <c r="B1208" s="88"/>
      <c r="C1208" s="88"/>
      <c r="D1208" s="88"/>
      <c r="E1208" s="88"/>
      <c r="F1208" s="88"/>
      <c r="G1208" s="88"/>
      <c r="H1208" s="88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88"/>
      <c r="B1209" s="88"/>
      <c r="C1209" s="88"/>
      <c r="D1209" s="88"/>
      <c r="E1209" s="88"/>
      <c r="F1209" s="88"/>
      <c r="G1209" s="88"/>
      <c r="H1209" s="88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88"/>
      <c r="B1210" s="88"/>
      <c r="C1210" s="88"/>
      <c r="D1210" s="88"/>
      <c r="E1210" s="88"/>
      <c r="F1210" s="88"/>
      <c r="G1210" s="88"/>
      <c r="H1210" s="88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88"/>
      <c r="B1211" s="88"/>
      <c r="C1211" s="88"/>
      <c r="D1211" s="88"/>
      <c r="E1211" s="88"/>
      <c r="F1211" s="88"/>
      <c r="G1211" s="88"/>
      <c r="H1211" s="88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88"/>
      <c r="B1212" s="88"/>
      <c r="C1212" s="88"/>
      <c r="D1212" s="88"/>
      <c r="E1212" s="88"/>
      <c r="F1212" s="88"/>
      <c r="G1212" s="88"/>
      <c r="H1212" s="88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88"/>
      <c r="B1213" s="88"/>
      <c r="C1213" s="88"/>
      <c r="D1213" s="88"/>
      <c r="E1213" s="88"/>
      <c r="F1213" s="88"/>
      <c r="G1213" s="88"/>
      <c r="H1213" s="88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88"/>
      <c r="B1214" s="88"/>
      <c r="C1214" s="88"/>
      <c r="D1214" s="88"/>
      <c r="E1214" s="88"/>
      <c r="F1214" s="88"/>
      <c r="G1214" s="88"/>
      <c r="H1214" s="88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88"/>
      <c r="B1215" s="88"/>
      <c r="C1215" s="88"/>
      <c r="D1215" s="88"/>
      <c r="E1215" s="88"/>
      <c r="F1215" s="88"/>
      <c r="G1215" s="88"/>
      <c r="H1215" s="88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88"/>
      <c r="B1216" s="88"/>
      <c r="C1216" s="88"/>
      <c r="D1216" s="88"/>
      <c r="E1216" s="88"/>
      <c r="F1216" s="88"/>
      <c r="G1216" s="88"/>
      <c r="H1216" s="88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88"/>
      <c r="B1217" s="88"/>
      <c r="C1217" s="88"/>
      <c r="D1217" s="88"/>
      <c r="E1217" s="88"/>
      <c r="F1217" s="88"/>
      <c r="G1217" s="88"/>
      <c r="H1217" s="88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88"/>
      <c r="B1218" s="88"/>
      <c r="C1218" s="88"/>
      <c r="D1218" s="88"/>
      <c r="E1218" s="88"/>
      <c r="F1218" s="88"/>
      <c r="G1218" s="88"/>
      <c r="H1218" s="88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88"/>
      <c r="B1219" s="88"/>
      <c r="C1219" s="88"/>
      <c r="D1219" s="88"/>
      <c r="E1219" s="88"/>
      <c r="F1219" s="88"/>
      <c r="G1219" s="88"/>
      <c r="H1219" s="88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88"/>
      <c r="B1220" s="88"/>
      <c r="C1220" s="88"/>
      <c r="D1220" s="88"/>
      <c r="E1220" s="88"/>
      <c r="F1220" s="88"/>
      <c r="G1220" s="88"/>
      <c r="H1220" s="88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88"/>
      <c r="B1221" s="88"/>
      <c r="C1221" s="88"/>
      <c r="D1221" s="88"/>
      <c r="E1221" s="88"/>
      <c r="F1221" s="88"/>
      <c r="G1221" s="88"/>
      <c r="H1221" s="88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88"/>
      <c r="B1222" s="88"/>
      <c r="C1222" s="88"/>
      <c r="D1222" s="88"/>
      <c r="E1222" s="88"/>
      <c r="F1222" s="88"/>
      <c r="G1222" s="88"/>
      <c r="H1222" s="88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88"/>
      <c r="B1223" s="88"/>
      <c r="C1223" s="88"/>
      <c r="D1223" s="88"/>
      <c r="E1223" s="88"/>
      <c r="F1223" s="88"/>
      <c r="G1223" s="88"/>
      <c r="H1223" s="88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88"/>
      <c r="B1224" s="88"/>
      <c r="C1224" s="88"/>
      <c r="D1224" s="88"/>
      <c r="E1224" s="88"/>
      <c r="F1224" s="88"/>
      <c r="G1224" s="88"/>
      <c r="H1224" s="88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88"/>
      <c r="B1225" s="88"/>
      <c r="C1225" s="88"/>
      <c r="D1225" s="88"/>
      <c r="E1225" s="88"/>
      <c r="F1225" s="88"/>
      <c r="G1225" s="88"/>
      <c r="H1225" s="88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88"/>
      <c r="B1226" s="88"/>
      <c r="C1226" s="88"/>
      <c r="D1226" s="88"/>
      <c r="E1226" s="88"/>
      <c r="F1226" s="88"/>
      <c r="G1226" s="88"/>
      <c r="H1226" s="88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88"/>
      <c r="B1227" s="88"/>
      <c r="C1227" s="88"/>
      <c r="D1227" s="88"/>
      <c r="E1227" s="88"/>
      <c r="F1227" s="88"/>
      <c r="G1227" s="88"/>
      <c r="H1227" s="88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88"/>
      <c r="B1228" s="88"/>
      <c r="C1228" s="88"/>
      <c r="D1228" s="88"/>
      <c r="E1228" s="88"/>
      <c r="F1228" s="88"/>
      <c r="G1228" s="88"/>
      <c r="H1228" s="88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88"/>
      <c r="B1229" s="88"/>
      <c r="C1229" s="88"/>
      <c r="D1229" s="88"/>
      <c r="E1229" s="88"/>
      <c r="F1229" s="88"/>
      <c r="G1229" s="88"/>
      <c r="H1229" s="88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88"/>
      <c r="B1230" s="88"/>
      <c r="C1230" s="88"/>
      <c r="D1230" s="88"/>
      <c r="E1230" s="88"/>
      <c r="F1230" s="88"/>
      <c r="G1230" s="88"/>
      <c r="H1230" s="88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88"/>
      <c r="B1231" s="88"/>
      <c r="C1231" s="88"/>
      <c r="D1231" s="88"/>
      <c r="E1231" s="88"/>
      <c r="F1231" s="88"/>
      <c r="G1231" s="88"/>
      <c r="H1231" s="88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88"/>
      <c r="B1232" s="88"/>
      <c r="C1232" s="88"/>
      <c r="D1232" s="88"/>
      <c r="E1232" s="88"/>
      <c r="F1232" s="88"/>
      <c r="G1232" s="88"/>
      <c r="H1232" s="88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88"/>
      <c r="B1233" s="88"/>
      <c r="C1233" s="88"/>
      <c r="D1233" s="88"/>
      <c r="E1233" s="88"/>
      <c r="F1233" s="88"/>
      <c r="G1233" s="88"/>
      <c r="H1233" s="88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88"/>
      <c r="B1234" s="88"/>
      <c r="C1234" s="88"/>
      <c r="D1234" s="88"/>
      <c r="E1234" s="88"/>
      <c r="F1234" s="88"/>
      <c r="G1234" s="88"/>
      <c r="H1234" s="88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88"/>
      <c r="B1235" s="88"/>
      <c r="C1235" s="88"/>
      <c r="D1235" s="88"/>
      <c r="E1235" s="88"/>
      <c r="F1235" s="88"/>
      <c r="G1235" s="88"/>
      <c r="H1235" s="88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88"/>
      <c r="B1236" s="88"/>
      <c r="C1236" s="88"/>
      <c r="D1236" s="88"/>
      <c r="E1236" s="88"/>
      <c r="F1236" s="88"/>
      <c r="G1236" s="88"/>
      <c r="H1236" s="88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88"/>
      <c r="B1237" s="88"/>
      <c r="C1237" s="88"/>
      <c r="D1237" s="88"/>
      <c r="E1237" s="88"/>
      <c r="F1237" s="88"/>
      <c r="G1237" s="88"/>
      <c r="H1237" s="88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88"/>
      <c r="B1238" s="88"/>
      <c r="C1238" s="88"/>
      <c r="D1238" s="88"/>
      <c r="E1238" s="88"/>
      <c r="F1238" s="88"/>
      <c r="G1238" s="88"/>
      <c r="H1238" s="88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88"/>
      <c r="B1239" s="88"/>
      <c r="C1239" s="88"/>
      <c r="D1239" s="88"/>
      <c r="E1239" s="88"/>
      <c r="F1239" s="88"/>
      <c r="G1239" s="88"/>
      <c r="H1239" s="88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88"/>
      <c r="B1240" s="88"/>
      <c r="C1240" s="88"/>
      <c r="D1240" s="88"/>
      <c r="E1240" s="88"/>
      <c r="F1240" s="88"/>
      <c r="G1240" s="88"/>
      <c r="H1240" s="88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88"/>
      <c r="B1241" s="88"/>
      <c r="C1241" s="88"/>
      <c r="D1241" s="88"/>
      <c r="E1241" s="88"/>
      <c r="F1241" s="88"/>
      <c r="G1241" s="88"/>
      <c r="H1241" s="88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88"/>
      <c r="B1242" s="88"/>
      <c r="C1242" s="88"/>
      <c r="D1242" s="88"/>
      <c r="E1242" s="88"/>
      <c r="F1242" s="88"/>
      <c r="G1242" s="88"/>
      <c r="H1242" s="88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88"/>
      <c r="B1243" s="88"/>
      <c r="C1243" s="88"/>
      <c r="D1243" s="88"/>
      <c r="E1243" s="88"/>
      <c r="F1243" s="88"/>
      <c r="G1243" s="88"/>
      <c r="H1243" s="88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88"/>
      <c r="B1244" s="88"/>
      <c r="C1244" s="88"/>
      <c r="D1244" s="88"/>
      <c r="E1244" s="88"/>
      <c r="F1244" s="88"/>
      <c r="G1244" s="88"/>
      <c r="H1244" s="88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88"/>
      <c r="B1245" s="88"/>
      <c r="C1245" s="88"/>
      <c r="D1245" s="88"/>
      <c r="E1245" s="88"/>
      <c r="F1245" s="88"/>
      <c r="G1245" s="88"/>
      <c r="H1245" s="88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88"/>
      <c r="B1246" s="88"/>
      <c r="C1246" s="88"/>
      <c r="D1246" s="88"/>
      <c r="E1246" s="88"/>
      <c r="F1246" s="88"/>
      <c r="G1246" s="88"/>
      <c r="H1246" s="88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88"/>
      <c r="B1247" s="88"/>
      <c r="C1247" s="88"/>
      <c r="D1247" s="88"/>
      <c r="E1247" s="88"/>
      <c r="F1247" s="88"/>
      <c r="G1247" s="88"/>
      <c r="H1247" s="88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88"/>
      <c r="B1248" s="88"/>
      <c r="C1248" s="88"/>
      <c r="D1248" s="88"/>
      <c r="E1248" s="88"/>
      <c r="F1248" s="88"/>
      <c r="G1248" s="88"/>
      <c r="H1248" s="88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88"/>
      <c r="B1249" s="88"/>
      <c r="C1249" s="88"/>
      <c r="D1249" s="88"/>
      <c r="E1249" s="88"/>
      <c r="F1249" s="88"/>
      <c r="G1249" s="88"/>
      <c r="H1249" s="88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88"/>
      <c r="B1250" s="88"/>
      <c r="C1250" s="88"/>
      <c r="D1250" s="88"/>
      <c r="E1250" s="88"/>
      <c r="F1250" s="88"/>
      <c r="G1250" s="88"/>
      <c r="H1250" s="88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88"/>
      <c r="B1251" s="88"/>
      <c r="C1251" s="88"/>
      <c r="D1251" s="88"/>
      <c r="E1251" s="88"/>
      <c r="F1251" s="88"/>
      <c r="G1251" s="88"/>
      <c r="H1251" s="88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88"/>
      <c r="B1252" s="88"/>
      <c r="C1252" s="88"/>
      <c r="D1252" s="88"/>
      <c r="E1252" s="88"/>
      <c r="F1252" s="88"/>
      <c r="G1252" s="88"/>
      <c r="H1252" s="88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88"/>
      <c r="B1253" s="88"/>
      <c r="C1253" s="88"/>
      <c r="D1253" s="88"/>
      <c r="E1253" s="88"/>
      <c r="F1253" s="88"/>
      <c r="G1253" s="88"/>
      <c r="H1253" s="88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88"/>
      <c r="B1254" s="88"/>
      <c r="C1254" s="88"/>
      <c r="D1254" s="88"/>
      <c r="E1254" s="88"/>
      <c r="F1254" s="88"/>
      <c r="G1254" s="88"/>
      <c r="H1254" s="88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88"/>
      <c r="B1255" s="88"/>
      <c r="C1255" s="88"/>
      <c r="D1255" s="88"/>
      <c r="E1255" s="88"/>
      <c r="F1255" s="88"/>
      <c r="G1255" s="88"/>
      <c r="H1255" s="88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88"/>
      <c r="B1256" s="88"/>
      <c r="C1256" s="88"/>
      <c r="D1256" s="88"/>
      <c r="E1256" s="88"/>
      <c r="F1256" s="88"/>
      <c r="G1256" s="88"/>
      <c r="H1256" s="88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88"/>
      <c r="B1257" s="88"/>
      <c r="C1257" s="88"/>
      <c r="D1257" s="88"/>
      <c r="E1257" s="88"/>
      <c r="F1257" s="88"/>
      <c r="G1257" s="88"/>
      <c r="H1257" s="88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88"/>
      <c r="B1258" s="88"/>
      <c r="C1258" s="88"/>
      <c r="D1258" s="88"/>
      <c r="E1258" s="88"/>
      <c r="F1258" s="88"/>
      <c r="G1258" s="88"/>
      <c r="H1258" s="88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88"/>
      <c r="B1259" s="88"/>
      <c r="C1259" s="88"/>
      <c r="D1259" s="88"/>
      <c r="E1259" s="88"/>
      <c r="F1259" s="88"/>
      <c r="G1259" s="88"/>
      <c r="H1259" s="88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88"/>
      <c r="B1260" s="88"/>
      <c r="C1260" s="88"/>
      <c r="D1260" s="88"/>
      <c r="E1260" s="88"/>
      <c r="F1260" s="88"/>
      <c r="G1260" s="88"/>
      <c r="H1260" s="88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88"/>
      <c r="B1261" s="88"/>
      <c r="C1261" s="88"/>
      <c r="D1261" s="88"/>
      <c r="E1261" s="88"/>
      <c r="F1261" s="88"/>
      <c r="G1261" s="88"/>
      <c r="H1261" s="88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88"/>
      <c r="B1262" s="88"/>
      <c r="C1262" s="88"/>
      <c r="D1262" s="88"/>
      <c r="E1262" s="88"/>
      <c r="F1262" s="88"/>
      <c r="G1262" s="88"/>
      <c r="H1262" s="88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88"/>
      <c r="B1263" s="88"/>
      <c r="C1263" s="88"/>
      <c r="D1263" s="88"/>
      <c r="E1263" s="88"/>
      <c r="F1263" s="88"/>
      <c r="G1263" s="88"/>
      <c r="H1263" s="88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88"/>
      <c r="B1264" s="88"/>
      <c r="C1264" s="88"/>
      <c r="D1264" s="88"/>
      <c r="E1264" s="88"/>
      <c r="F1264" s="88"/>
      <c r="G1264" s="88"/>
      <c r="H1264" s="88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88"/>
      <c r="B1265" s="88"/>
      <c r="C1265" s="88"/>
      <c r="D1265" s="88"/>
      <c r="E1265" s="88"/>
      <c r="F1265" s="88"/>
      <c r="G1265" s="88"/>
      <c r="H1265" s="88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88"/>
      <c r="B1266" s="88"/>
      <c r="C1266" s="88"/>
      <c r="D1266" s="88"/>
      <c r="E1266" s="88"/>
      <c r="F1266" s="88"/>
      <c r="G1266" s="88"/>
      <c r="H1266" s="88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88"/>
      <c r="B1267" s="88"/>
      <c r="C1267" s="88"/>
      <c r="D1267" s="88"/>
      <c r="E1267" s="88"/>
      <c r="F1267" s="88"/>
      <c r="G1267" s="88"/>
      <c r="H1267" s="88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88"/>
      <c r="B1268" s="88"/>
      <c r="C1268" s="88"/>
      <c r="D1268" s="88"/>
      <c r="E1268" s="88"/>
      <c r="F1268" s="88"/>
      <c r="G1268" s="88"/>
      <c r="H1268" s="88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88"/>
      <c r="B1269" s="88"/>
      <c r="C1269" s="88"/>
      <c r="D1269" s="88"/>
      <c r="E1269" s="88"/>
      <c r="F1269" s="88"/>
      <c r="G1269" s="88"/>
      <c r="H1269" s="88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88"/>
      <c r="B1270" s="88"/>
      <c r="C1270" s="88"/>
      <c r="D1270" s="88"/>
      <c r="E1270" s="88"/>
      <c r="F1270" s="88"/>
      <c r="G1270" s="88"/>
      <c r="H1270" s="88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88"/>
      <c r="B1271" s="88"/>
      <c r="C1271" s="88"/>
      <c r="D1271" s="88"/>
      <c r="E1271" s="88"/>
      <c r="F1271" s="88"/>
      <c r="G1271" s="88"/>
      <c r="H1271" s="88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88"/>
      <c r="B1272" s="88"/>
      <c r="C1272" s="88"/>
      <c r="D1272" s="88"/>
      <c r="E1272" s="88"/>
      <c r="F1272" s="88"/>
      <c r="G1272" s="88"/>
      <c r="H1272" s="88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88"/>
      <c r="B1273" s="88"/>
      <c r="C1273" s="88"/>
      <c r="D1273" s="88"/>
      <c r="E1273" s="88"/>
      <c r="F1273" s="88"/>
      <c r="G1273" s="88"/>
      <c r="H1273" s="88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88"/>
      <c r="B1274" s="88"/>
      <c r="C1274" s="88"/>
      <c r="D1274" s="88"/>
      <c r="E1274" s="88"/>
      <c r="F1274" s="88"/>
      <c r="G1274" s="88"/>
      <c r="H1274" s="88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88"/>
      <c r="B1275" s="88"/>
      <c r="C1275" s="88"/>
      <c r="D1275" s="88"/>
      <c r="E1275" s="88"/>
      <c r="F1275" s="88"/>
      <c r="G1275" s="88"/>
      <c r="H1275" s="88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88"/>
      <c r="B1276" s="88"/>
      <c r="C1276" s="88"/>
      <c r="D1276" s="88"/>
      <c r="E1276" s="88"/>
      <c r="F1276" s="88"/>
      <c r="G1276" s="88"/>
      <c r="H1276" s="88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88"/>
      <c r="B1277" s="88"/>
      <c r="C1277" s="88"/>
      <c r="D1277" s="88"/>
      <c r="E1277" s="88"/>
      <c r="F1277" s="88"/>
      <c r="G1277" s="88"/>
      <c r="H1277" s="88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88"/>
      <c r="B1278" s="88"/>
      <c r="C1278" s="88"/>
      <c r="D1278" s="88"/>
      <c r="E1278" s="88"/>
      <c r="F1278" s="88"/>
      <c r="G1278" s="88"/>
      <c r="H1278" s="88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88"/>
      <c r="B1279" s="88"/>
      <c r="C1279" s="88"/>
      <c r="D1279" s="88"/>
      <c r="E1279" s="88"/>
      <c r="F1279" s="88"/>
      <c r="G1279" s="88"/>
      <c r="H1279" s="88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88"/>
      <c r="B1280" s="88"/>
      <c r="C1280" s="88"/>
      <c r="D1280" s="88"/>
      <c r="E1280" s="88"/>
      <c r="F1280" s="88"/>
      <c r="G1280" s="88"/>
      <c r="H1280" s="88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88"/>
      <c r="B1281" s="88"/>
      <c r="C1281" s="88"/>
      <c r="D1281" s="88"/>
      <c r="E1281" s="88"/>
      <c r="F1281" s="88"/>
      <c r="G1281" s="88"/>
      <c r="H1281" s="88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88"/>
      <c r="B1282" s="88"/>
      <c r="C1282" s="88"/>
      <c r="D1282" s="88"/>
      <c r="E1282" s="88"/>
      <c r="F1282" s="88"/>
      <c r="G1282" s="88"/>
      <c r="H1282" s="88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88"/>
      <c r="B1283" s="88"/>
      <c r="C1283" s="88"/>
      <c r="D1283" s="88"/>
      <c r="E1283" s="88"/>
      <c r="F1283" s="88"/>
      <c r="G1283" s="88"/>
      <c r="H1283" s="88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88"/>
      <c r="B1284" s="88"/>
      <c r="C1284" s="88"/>
      <c r="D1284" s="88"/>
      <c r="E1284" s="88"/>
      <c r="F1284" s="88"/>
      <c r="G1284" s="88"/>
      <c r="H1284" s="88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88"/>
      <c r="B1285" s="88"/>
      <c r="C1285" s="88"/>
      <c r="D1285" s="88"/>
      <c r="E1285" s="88"/>
      <c r="F1285" s="88"/>
      <c r="G1285" s="88"/>
      <c r="H1285" s="88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88"/>
      <c r="B1286" s="88"/>
      <c r="C1286" s="88"/>
      <c r="D1286" s="88"/>
      <c r="E1286" s="88"/>
      <c r="F1286" s="88"/>
      <c r="G1286" s="88"/>
      <c r="H1286" s="88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88"/>
      <c r="B1287" s="88"/>
      <c r="C1287" s="88"/>
      <c r="D1287" s="88"/>
      <c r="E1287" s="88"/>
      <c r="F1287" s="88"/>
      <c r="G1287" s="88"/>
      <c r="H1287" s="88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88"/>
      <c r="B1288" s="88"/>
      <c r="C1288" s="88"/>
      <c r="D1288" s="88"/>
      <c r="E1288" s="88"/>
      <c r="F1288" s="88"/>
      <c r="G1288" s="88"/>
      <c r="H1288" s="88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88"/>
      <c r="B1289" s="88"/>
      <c r="C1289" s="88"/>
      <c r="D1289" s="88"/>
      <c r="E1289" s="88"/>
      <c r="F1289" s="88"/>
      <c r="G1289" s="88"/>
      <c r="H1289" s="88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88"/>
      <c r="B1290" s="88"/>
      <c r="C1290" s="88"/>
      <c r="D1290" s="88"/>
      <c r="E1290" s="88"/>
      <c r="F1290" s="88"/>
      <c r="G1290" s="88"/>
      <c r="H1290" s="88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88"/>
      <c r="B1291" s="88"/>
      <c r="C1291" s="88"/>
      <c r="D1291" s="88"/>
      <c r="E1291" s="88"/>
      <c r="F1291" s="88"/>
      <c r="G1291" s="88"/>
      <c r="H1291" s="88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88"/>
      <c r="B1292" s="88"/>
      <c r="C1292" s="88"/>
      <c r="D1292" s="88"/>
      <c r="E1292" s="88"/>
      <c r="F1292" s="88"/>
      <c r="G1292" s="88"/>
      <c r="H1292" s="88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88"/>
      <c r="B1293" s="88"/>
      <c r="C1293" s="88"/>
      <c r="D1293" s="88"/>
      <c r="E1293" s="88"/>
      <c r="F1293" s="88"/>
      <c r="G1293" s="88"/>
      <c r="H1293" s="88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88"/>
      <c r="B1294" s="88"/>
      <c r="C1294" s="88"/>
      <c r="D1294" s="88"/>
      <c r="E1294" s="88"/>
      <c r="F1294" s="88"/>
      <c r="G1294" s="88"/>
      <c r="H1294" s="88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88"/>
      <c r="B1295" s="88"/>
      <c r="C1295" s="88"/>
      <c r="D1295" s="88"/>
      <c r="E1295" s="88"/>
      <c r="F1295" s="88"/>
      <c r="G1295" s="88"/>
      <c r="H1295" s="88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88"/>
      <c r="B1296" s="88"/>
      <c r="C1296" s="88"/>
      <c r="D1296" s="88"/>
      <c r="E1296" s="88"/>
      <c r="F1296" s="88"/>
      <c r="G1296" s="88"/>
      <c r="H1296" s="88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88"/>
      <c r="B1297" s="88"/>
      <c r="C1297" s="88"/>
      <c r="D1297" s="88"/>
      <c r="E1297" s="88"/>
      <c r="F1297" s="88"/>
      <c r="G1297" s="88"/>
      <c r="H1297" s="88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88"/>
      <c r="B1298" s="88"/>
      <c r="C1298" s="88"/>
      <c r="D1298" s="88"/>
      <c r="E1298" s="88"/>
      <c r="F1298" s="88"/>
      <c r="G1298" s="88"/>
      <c r="H1298" s="88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88"/>
      <c r="B1299" s="88"/>
      <c r="C1299" s="88"/>
      <c r="D1299" s="88"/>
      <c r="E1299" s="88"/>
      <c r="F1299" s="88"/>
      <c r="G1299" s="88"/>
      <c r="H1299" s="88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88"/>
      <c r="B1300" s="88"/>
      <c r="C1300" s="88"/>
      <c r="D1300" s="88"/>
      <c r="E1300" s="88"/>
      <c r="F1300" s="88"/>
      <c r="G1300" s="88"/>
      <c r="H1300" s="88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88"/>
      <c r="B1301" s="88"/>
      <c r="C1301" s="88"/>
      <c r="D1301" s="88"/>
      <c r="E1301" s="88"/>
      <c r="F1301" s="88"/>
      <c r="G1301" s="88"/>
      <c r="H1301" s="88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88"/>
      <c r="B1302" s="88"/>
      <c r="C1302" s="88"/>
      <c r="D1302" s="88"/>
      <c r="E1302" s="88"/>
      <c r="F1302" s="88"/>
      <c r="G1302" s="88"/>
      <c r="H1302" s="88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88"/>
      <c r="B1303" s="88"/>
      <c r="C1303" s="88"/>
      <c r="D1303" s="88"/>
      <c r="E1303" s="88"/>
      <c r="F1303" s="88"/>
      <c r="G1303" s="88"/>
      <c r="H1303" s="88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88"/>
      <c r="B1304" s="88"/>
      <c r="C1304" s="88"/>
      <c r="D1304" s="88"/>
      <c r="E1304" s="88"/>
      <c r="F1304" s="88"/>
      <c r="G1304" s="88"/>
      <c r="H1304" s="88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88"/>
      <c r="B1305" s="88"/>
      <c r="C1305" s="88"/>
      <c r="D1305" s="88"/>
      <c r="E1305" s="88"/>
      <c r="F1305" s="88"/>
      <c r="G1305" s="88"/>
      <c r="H1305" s="88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88"/>
      <c r="B1306" s="88"/>
      <c r="C1306" s="88"/>
      <c r="D1306" s="88"/>
      <c r="E1306" s="88"/>
      <c r="F1306" s="88"/>
      <c r="G1306" s="88"/>
      <c r="H1306" s="88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88"/>
      <c r="B1307" s="88"/>
      <c r="C1307" s="88"/>
      <c r="D1307" s="88"/>
      <c r="E1307" s="88"/>
      <c r="F1307" s="88"/>
      <c r="G1307" s="88"/>
      <c r="H1307" s="88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88"/>
      <c r="B1308" s="88"/>
      <c r="C1308" s="88"/>
      <c r="D1308" s="88"/>
      <c r="E1308" s="88"/>
      <c r="F1308" s="88"/>
      <c r="G1308" s="88"/>
      <c r="H1308" s="88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88"/>
      <c r="B1309" s="88"/>
      <c r="C1309" s="88"/>
      <c r="D1309" s="88"/>
      <c r="E1309" s="88"/>
      <c r="F1309" s="88"/>
      <c r="G1309" s="88"/>
      <c r="H1309" s="88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88"/>
      <c r="B1310" s="88"/>
      <c r="C1310" s="88"/>
      <c r="D1310" s="88"/>
      <c r="E1310" s="88"/>
      <c r="F1310" s="88"/>
      <c r="G1310" s="88"/>
      <c r="H1310" s="88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88"/>
      <c r="B1311" s="88"/>
      <c r="C1311" s="88"/>
      <c r="D1311" s="88"/>
      <c r="E1311" s="88"/>
      <c r="F1311" s="88"/>
      <c r="G1311" s="88"/>
      <c r="H1311" s="88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88"/>
      <c r="B1312" s="88"/>
      <c r="C1312" s="88"/>
      <c r="D1312" s="88"/>
      <c r="E1312" s="88"/>
      <c r="F1312" s="88"/>
      <c r="G1312" s="88"/>
      <c r="H1312" s="88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88"/>
      <c r="B1313" s="88"/>
      <c r="C1313" s="88"/>
      <c r="D1313" s="88"/>
      <c r="E1313" s="88"/>
      <c r="F1313" s="88"/>
      <c r="G1313" s="88"/>
      <c r="H1313" s="88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88"/>
      <c r="B1314" s="88"/>
      <c r="C1314" s="88"/>
      <c r="D1314" s="88"/>
      <c r="E1314" s="88"/>
      <c r="F1314" s="88"/>
      <c r="G1314" s="88"/>
      <c r="H1314" s="88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88"/>
      <c r="B1315" s="88"/>
      <c r="C1315" s="88"/>
      <c r="D1315" s="88"/>
      <c r="E1315" s="88"/>
      <c r="F1315" s="88"/>
      <c r="G1315" s="88"/>
      <c r="H1315" s="88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88"/>
      <c r="B1316" s="88"/>
      <c r="C1316" s="88"/>
      <c r="D1316" s="88"/>
      <c r="E1316" s="88"/>
      <c r="F1316" s="88"/>
      <c r="G1316" s="88"/>
      <c r="H1316" s="88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88"/>
      <c r="B1317" s="88"/>
      <c r="C1317" s="88"/>
      <c r="D1317" s="88"/>
      <c r="E1317" s="88"/>
      <c r="F1317" s="88"/>
      <c r="G1317" s="88"/>
      <c r="H1317" s="88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88"/>
      <c r="B1318" s="88"/>
      <c r="C1318" s="88"/>
      <c r="D1318" s="88"/>
      <c r="E1318" s="88"/>
      <c r="F1318" s="88"/>
      <c r="G1318" s="88"/>
      <c r="H1318" s="88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88"/>
      <c r="B1319" s="88"/>
      <c r="C1319" s="88"/>
      <c r="D1319" s="88"/>
      <c r="E1319" s="88"/>
      <c r="F1319" s="88"/>
      <c r="G1319" s="88"/>
      <c r="H1319" s="88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88"/>
      <c r="B1320" s="88"/>
      <c r="C1320" s="88"/>
      <c r="D1320" s="88"/>
      <c r="E1320" s="88"/>
      <c r="F1320" s="88"/>
      <c r="G1320" s="88"/>
      <c r="H1320" s="88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88"/>
      <c r="B1321" s="88"/>
      <c r="C1321" s="88"/>
      <c r="D1321" s="88"/>
      <c r="E1321" s="88"/>
      <c r="F1321" s="88"/>
      <c r="G1321" s="88"/>
      <c r="H1321" s="88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88"/>
      <c r="B1322" s="88"/>
      <c r="C1322" s="88"/>
      <c r="D1322" s="88"/>
      <c r="E1322" s="88"/>
      <c r="F1322" s="88"/>
      <c r="G1322" s="88"/>
      <c r="H1322" s="88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88"/>
      <c r="B1323" s="88"/>
      <c r="C1323" s="88"/>
      <c r="D1323" s="88"/>
      <c r="E1323" s="88"/>
      <c r="F1323" s="88"/>
      <c r="G1323" s="88"/>
      <c r="H1323" s="88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88"/>
      <c r="B1324" s="88"/>
      <c r="C1324" s="88"/>
      <c r="D1324" s="88"/>
      <c r="E1324" s="88"/>
      <c r="F1324" s="88"/>
      <c r="G1324" s="88"/>
      <c r="H1324" s="88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88"/>
      <c r="B1325" s="88"/>
      <c r="C1325" s="88"/>
      <c r="D1325" s="88"/>
      <c r="E1325" s="88"/>
      <c r="F1325" s="88"/>
      <c r="G1325" s="88"/>
      <c r="H1325" s="88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88"/>
      <c r="B1326" s="88"/>
      <c r="C1326" s="88"/>
      <c r="D1326" s="88"/>
      <c r="E1326" s="88"/>
      <c r="F1326" s="88"/>
      <c r="G1326" s="88"/>
      <c r="H1326" s="88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88"/>
      <c r="B1327" s="88"/>
      <c r="C1327" s="88"/>
      <c r="D1327" s="88"/>
      <c r="E1327" s="88"/>
      <c r="F1327" s="88"/>
      <c r="G1327" s="88"/>
      <c r="H1327" s="88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88"/>
      <c r="B1328" s="88"/>
      <c r="C1328" s="88"/>
      <c r="D1328" s="88"/>
      <c r="E1328" s="88"/>
      <c r="F1328" s="88"/>
      <c r="G1328" s="88"/>
      <c r="H1328" s="88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88"/>
      <c r="B1329" s="88"/>
      <c r="C1329" s="88"/>
      <c r="D1329" s="88"/>
      <c r="E1329" s="88"/>
      <c r="F1329" s="88"/>
      <c r="G1329" s="88"/>
      <c r="H1329" s="88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88"/>
      <c r="B1330" s="88"/>
      <c r="C1330" s="88"/>
      <c r="D1330" s="88"/>
      <c r="E1330" s="88"/>
      <c r="F1330" s="88"/>
      <c r="G1330" s="88"/>
      <c r="H1330" s="88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88"/>
      <c r="B1331" s="88"/>
      <c r="C1331" s="88"/>
      <c r="D1331" s="88"/>
      <c r="E1331" s="88"/>
      <c r="F1331" s="88"/>
      <c r="G1331" s="88"/>
      <c r="H1331" s="88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88"/>
      <c r="B1332" s="88"/>
      <c r="C1332" s="88"/>
      <c r="D1332" s="88"/>
      <c r="E1332" s="88"/>
      <c r="F1332" s="88"/>
      <c r="G1332" s="88"/>
      <c r="H1332" s="88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88"/>
      <c r="B1333" s="88"/>
      <c r="C1333" s="88"/>
      <c r="D1333" s="88"/>
      <c r="E1333" s="88"/>
      <c r="F1333" s="88"/>
      <c r="G1333" s="88"/>
      <c r="H1333" s="88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88"/>
      <c r="B1334" s="88"/>
      <c r="C1334" s="88"/>
      <c r="D1334" s="88"/>
      <c r="E1334" s="88"/>
      <c r="F1334" s="88"/>
      <c r="G1334" s="88"/>
      <c r="H1334" s="88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88"/>
      <c r="B1335" s="88"/>
      <c r="C1335" s="88"/>
      <c r="D1335" s="88"/>
      <c r="E1335" s="88"/>
      <c r="F1335" s="88"/>
      <c r="G1335" s="88"/>
      <c r="H1335" s="88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88"/>
      <c r="B1336" s="88"/>
      <c r="C1336" s="88"/>
      <c r="D1336" s="88"/>
      <c r="E1336" s="88"/>
      <c r="F1336" s="88"/>
      <c r="G1336" s="88"/>
      <c r="H1336" s="88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88"/>
      <c r="B1337" s="88"/>
      <c r="C1337" s="88"/>
      <c r="D1337" s="88"/>
      <c r="E1337" s="88"/>
      <c r="F1337" s="88"/>
      <c r="G1337" s="88"/>
      <c r="H1337" s="88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88"/>
      <c r="B1338" s="88"/>
      <c r="C1338" s="88"/>
      <c r="D1338" s="88"/>
      <c r="E1338" s="88"/>
      <c r="F1338" s="88"/>
      <c r="G1338" s="88"/>
      <c r="H1338" s="88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88"/>
      <c r="B1339" s="88"/>
      <c r="C1339" s="88"/>
      <c r="D1339" s="88"/>
      <c r="E1339" s="88"/>
      <c r="F1339" s="88"/>
      <c r="G1339" s="88"/>
      <c r="H1339" s="88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88"/>
      <c r="B1340" s="88"/>
      <c r="C1340" s="88"/>
      <c r="D1340" s="88"/>
      <c r="E1340" s="88"/>
      <c r="F1340" s="88"/>
      <c r="G1340" s="88"/>
      <c r="H1340" s="88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88"/>
      <c r="B1341" s="88"/>
      <c r="C1341" s="88"/>
      <c r="D1341" s="88"/>
      <c r="E1341" s="88"/>
      <c r="F1341" s="88"/>
      <c r="G1341" s="88"/>
      <c r="H1341" s="88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88"/>
      <c r="B1342" s="88"/>
      <c r="C1342" s="88"/>
      <c r="D1342" s="88"/>
      <c r="E1342" s="88"/>
      <c r="F1342" s="88"/>
      <c r="G1342" s="88"/>
      <c r="H1342" s="88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88"/>
      <c r="B1343" s="88"/>
      <c r="C1343" s="88"/>
      <c r="D1343" s="88"/>
      <c r="E1343" s="88"/>
      <c r="F1343" s="88"/>
      <c r="G1343" s="88"/>
      <c r="H1343" s="88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88"/>
      <c r="B1344" s="88"/>
      <c r="C1344" s="88"/>
      <c r="D1344" s="88"/>
      <c r="E1344" s="88"/>
      <c r="F1344" s="88"/>
      <c r="G1344" s="88"/>
      <c r="H1344" s="88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88"/>
      <c r="B1345" s="88"/>
      <c r="C1345" s="88"/>
      <c r="D1345" s="88"/>
      <c r="E1345" s="88"/>
      <c r="F1345" s="88"/>
      <c r="G1345" s="88"/>
      <c r="H1345" s="88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88"/>
      <c r="B1346" s="88"/>
      <c r="C1346" s="88"/>
      <c r="D1346" s="88"/>
      <c r="E1346" s="88"/>
      <c r="F1346" s="88"/>
      <c r="G1346" s="88"/>
      <c r="H1346" s="88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88"/>
      <c r="B1347" s="88"/>
      <c r="C1347" s="88"/>
      <c r="D1347" s="88"/>
      <c r="E1347" s="88"/>
      <c r="F1347" s="88"/>
      <c r="G1347" s="88"/>
      <c r="H1347" s="88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88"/>
      <c r="B1348" s="88"/>
      <c r="C1348" s="88"/>
      <c r="D1348" s="88"/>
      <c r="E1348" s="88"/>
      <c r="F1348" s="88"/>
      <c r="G1348" s="88"/>
      <c r="H1348" s="88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88"/>
      <c r="B1349" s="88"/>
      <c r="C1349" s="88"/>
      <c r="D1349" s="88"/>
      <c r="E1349" s="88"/>
      <c r="F1349" s="88"/>
      <c r="G1349" s="88"/>
      <c r="H1349" s="88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88"/>
      <c r="B1350" s="88"/>
      <c r="C1350" s="88"/>
      <c r="D1350" s="88"/>
      <c r="E1350" s="88"/>
      <c r="F1350" s="88"/>
      <c r="G1350" s="88"/>
      <c r="H1350" s="88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88"/>
      <c r="B1351" s="88"/>
      <c r="C1351" s="88"/>
      <c r="D1351" s="88"/>
      <c r="E1351" s="88"/>
      <c r="F1351" s="88"/>
      <c r="G1351" s="88"/>
      <c r="H1351" s="88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88"/>
      <c r="B1352" s="88"/>
      <c r="C1352" s="88"/>
      <c r="D1352" s="88"/>
      <c r="E1352" s="88"/>
      <c r="F1352" s="88"/>
      <c r="G1352" s="88"/>
      <c r="H1352" s="88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88"/>
      <c r="B1353" s="88"/>
      <c r="C1353" s="88"/>
      <c r="D1353" s="88"/>
      <c r="E1353" s="88"/>
      <c r="F1353" s="88"/>
      <c r="G1353" s="88"/>
      <c r="H1353" s="88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88"/>
      <c r="B1354" s="88"/>
      <c r="C1354" s="88"/>
      <c r="D1354" s="88"/>
      <c r="E1354" s="88"/>
      <c r="F1354" s="88"/>
      <c r="G1354" s="88"/>
      <c r="H1354" s="88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88"/>
      <c r="B1355" s="88"/>
      <c r="C1355" s="88"/>
      <c r="D1355" s="88"/>
      <c r="E1355" s="88"/>
      <c r="F1355" s="88"/>
      <c r="G1355" s="88"/>
      <c r="H1355" s="88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88"/>
      <c r="B1356" s="88"/>
      <c r="C1356" s="88"/>
      <c r="D1356" s="88"/>
      <c r="E1356" s="88"/>
      <c r="F1356" s="88"/>
      <c r="G1356" s="88"/>
      <c r="H1356" s="88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88"/>
      <c r="B1357" s="88"/>
      <c r="C1357" s="88"/>
      <c r="D1357" s="88"/>
      <c r="E1357" s="88"/>
      <c r="F1357" s="88"/>
      <c r="G1357" s="88"/>
      <c r="H1357" s="88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88"/>
      <c r="B1358" s="88"/>
      <c r="C1358" s="88"/>
      <c r="D1358" s="88"/>
      <c r="E1358" s="88"/>
      <c r="F1358" s="88"/>
      <c r="G1358" s="88"/>
      <c r="H1358" s="88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88"/>
      <c r="B1359" s="88"/>
      <c r="C1359" s="88"/>
      <c r="D1359" s="88"/>
      <c r="E1359" s="88"/>
      <c r="F1359" s="88"/>
      <c r="G1359" s="88"/>
      <c r="H1359" s="88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88"/>
      <c r="B1360" s="88"/>
      <c r="C1360" s="88"/>
      <c r="D1360" s="88"/>
      <c r="E1360" s="88"/>
      <c r="F1360" s="88"/>
      <c r="G1360" s="88"/>
      <c r="H1360" s="88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88"/>
      <c r="B1361" s="88"/>
      <c r="C1361" s="88"/>
      <c r="D1361" s="88"/>
      <c r="E1361" s="88"/>
      <c r="F1361" s="88"/>
      <c r="G1361" s="88"/>
      <c r="H1361" s="88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88"/>
      <c r="B1362" s="88"/>
      <c r="C1362" s="88"/>
      <c r="D1362" s="88"/>
      <c r="E1362" s="88"/>
      <c r="F1362" s="88"/>
      <c r="G1362" s="88"/>
      <c r="H1362" s="88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88"/>
      <c r="B1363" s="88"/>
      <c r="C1363" s="88"/>
      <c r="D1363" s="88"/>
      <c r="E1363" s="88"/>
      <c r="F1363" s="88"/>
      <c r="G1363" s="88"/>
      <c r="H1363" s="88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88"/>
      <c r="B1364" s="88"/>
      <c r="C1364" s="88"/>
      <c r="D1364" s="88"/>
      <c r="E1364" s="88"/>
      <c r="F1364" s="88"/>
      <c r="G1364" s="88"/>
      <c r="H1364" s="88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88"/>
      <c r="B1365" s="88"/>
      <c r="C1365" s="88"/>
      <c r="D1365" s="88"/>
      <c r="E1365" s="88"/>
      <c r="F1365" s="88"/>
      <c r="G1365" s="88"/>
      <c r="H1365" s="88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88"/>
      <c r="B1366" s="88"/>
      <c r="C1366" s="88"/>
      <c r="D1366" s="88"/>
      <c r="E1366" s="88"/>
      <c r="F1366" s="88"/>
      <c r="G1366" s="88"/>
      <c r="H1366" s="88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88"/>
      <c r="B1367" s="88"/>
      <c r="C1367" s="88"/>
      <c r="D1367" s="88"/>
      <c r="E1367" s="88"/>
      <c r="F1367" s="88"/>
      <c r="G1367" s="88"/>
      <c r="H1367" s="88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88"/>
      <c r="B1368" s="88"/>
      <c r="C1368" s="88"/>
      <c r="D1368" s="88"/>
      <c r="E1368" s="88"/>
      <c r="F1368" s="88"/>
      <c r="G1368" s="88"/>
      <c r="H1368" s="88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88"/>
      <c r="B1369" s="88"/>
      <c r="C1369" s="88"/>
      <c r="D1369" s="88"/>
      <c r="E1369" s="88"/>
      <c r="F1369" s="88"/>
      <c r="G1369" s="88"/>
      <c r="H1369" s="88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88"/>
      <c r="B1370" s="88"/>
      <c r="C1370" s="88"/>
      <c r="D1370" s="88"/>
      <c r="E1370" s="88"/>
      <c r="F1370" s="88"/>
      <c r="G1370" s="88"/>
      <c r="H1370" s="88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88"/>
      <c r="B1371" s="88"/>
      <c r="C1371" s="88"/>
      <c r="D1371" s="88"/>
      <c r="E1371" s="88"/>
      <c r="F1371" s="88"/>
      <c r="G1371" s="88"/>
      <c r="H1371" s="88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88"/>
      <c r="B1372" s="88"/>
      <c r="C1372" s="88"/>
      <c r="D1372" s="88"/>
      <c r="E1372" s="88"/>
      <c r="F1372" s="88"/>
      <c r="G1372" s="88"/>
      <c r="H1372" s="88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88"/>
      <c r="B1373" s="88"/>
      <c r="C1373" s="88"/>
      <c r="D1373" s="88"/>
      <c r="E1373" s="88"/>
      <c r="F1373" s="88"/>
      <c r="G1373" s="88"/>
      <c r="H1373" s="88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88"/>
      <c r="B1374" s="88"/>
      <c r="C1374" s="88"/>
      <c r="D1374" s="88"/>
      <c r="E1374" s="88"/>
      <c r="F1374" s="88"/>
      <c r="G1374" s="88"/>
      <c r="H1374" s="88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88"/>
      <c r="B1375" s="88"/>
      <c r="C1375" s="88"/>
      <c r="D1375" s="88"/>
      <c r="E1375" s="88"/>
      <c r="F1375" s="88"/>
      <c r="G1375" s="88"/>
      <c r="H1375" s="88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88"/>
      <c r="B1376" s="88"/>
      <c r="C1376" s="88"/>
      <c r="D1376" s="88"/>
      <c r="E1376" s="88"/>
      <c r="F1376" s="88"/>
      <c r="G1376" s="88"/>
      <c r="H1376" s="88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88"/>
      <c r="B1377" s="88"/>
      <c r="C1377" s="88"/>
      <c r="D1377" s="88"/>
      <c r="E1377" s="88"/>
      <c r="F1377" s="88"/>
      <c r="G1377" s="88"/>
      <c r="H1377" s="88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88"/>
      <c r="B1378" s="88"/>
      <c r="C1378" s="88"/>
      <c r="D1378" s="88"/>
      <c r="E1378" s="88"/>
      <c r="F1378" s="88"/>
      <c r="G1378" s="88"/>
      <c r="H1378" s="88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88"/>
      <c r="B1379" s="88"/>
      <c r="C1379" s="88"/>
      <c r="D1379" s="88"/>
      <c r="E1379" s="88"/>
      <c r="F1379" s="88"/>
      <c r="G1379" s="88"/>
      <c r="H1379" s="88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88"/>
      <c r="B1380" s="88"/>
      <c r="C1380" s="88"/>
      <c r="D1380" s="88"/>
      <c r="E1380" s="88"/>
      <c r="F1380" s="88"/>
      <c r="G1380" s="88"/>
      <c r="H1380" s="88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88"/>
      <c r="B1381" s="88"/>
      <c r="C1381" s="88"/>
      <c r="D1381" s="88"/>
      <c r="E1381" s="88"/>
      <c r="F1381" s="88"/>
      <c r="G1381" s="88"/>
      <c r="H1381" s="88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88"/>
      <c r="B1382" s="88"/>
      <c r="C1382" s="88"/>
      <c r="D1382" s="88"/>
      <c r="E1382" s="88"/>
      <c r="F1382" s="88"/>
      <c r="G1382" s="88"/>
      <c r="H1382" s="88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88"/>
      <c r="B1383" s="88"/>
      <c r="C1383" s="88"/>
      <c r="D1383" s="88"/>
      <c r="E1383" s="88"/>
      <c r="F1383" s="88"/>
      <c r="G1383" s="88"/>
      <c r="H1383" s="88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88"/>
      <c r="B1384" s="88"/>
      <c r="C1384" s="88"/>
      <c r="D1384" s="88"/>
      <c r="E1384" s="88"/>
      <c r="F1384" s="88"/>
      <c r="G1384" s="88"/>
      <c r="H1384" s="88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88"/>
      <c r="B1385" s="88"/>
      <c r="C1385" s="88"/>
      <c r="D1385" s="88"/>
      <c r="E1385" s="88"/>
      <c r="F1385" s="88"/>
      <c r="G1385" s="88"/>
      <c r="H1385" s="88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88"/>
      <c r="B1386" s="88"/>
      <c r="C1386" s="88"/>
      <c r="D1386" s="88"/>
      <c r="E1386" s="88"/>
      <c r="F1386" s="88"/>
      <c r="G1386" s="88"/>
      <c r="H1386" s="88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88"/>
      <c r="B1387" s="88"/>
      <c r="C1387" s="88"/>
      <c r="D1387" s="88"/>
      <c r="E1387" s="88"/>
      <c r="F1387" s="88"/>
      <c r="G1387" s="88"/>
      <c r="H1387" s="88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88"/>
      <c r="B1388" s="88"/>
      <c r="C1388" s="88"/>
      <c r="D1388" s="88"/>
      <c r="E1388" s="88"/>
      <c r="F1388" s="88"/>
      <c r="G1388" s="88"/>
      <c r="H1388" s="88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88"/>
      <c r="B1389" s="88"/>
      <c r="C1389" s="88"/>
      <c r="D1389" s="88"/>
      <c r="E1389" s="88"/>
      <c r="F1389" s="88"/>
      <c r="G1389" s="88"/>
      <c r="H1389" s="88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88"/>
      <c r="B1390" s="88"/>
      <c r="C1390" s="88"/>
      <c r="D1390" s="88"/>
      <c r="E1390" s="88"/>
      <c r="F1390" s="88"/>
      <c r="G1390" s="88"/>
      <c r="H1390" s="88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88"/>
      <c r="B1391" s="88"/>
      <c r="C1391" s="88"/>
      <c r="D1391" s="88"/>
      <c r="E1391" s="88"/>
      <c r="F1391" s="88"/>
      <c r="G1391" s="88"/>
      <c r="H1391" s="88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88"/>
      <c r="B1392" s="88"/>
      <c r="C1392" s="88"/>
      <c r="D1392" s="88"/>
      <c r="E1392" s="88"/>
      <c r="F1392" s="88"/>
      <c r="G1392" s="88"/>
      <c r="H1392" s="88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88"/>
      <c r="B1393" s="88"/>
      <c r="C1393" s="88"/>
      <c r="D1393" s="88"/>
      <c r="E1393" s="88"/>
      <c r="F1393" s="88"/>
      <c r="G1393" s="88"/>
      <c r="H1393" s="88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88"/>
      <c r="B1394" s="88"/>
      <c r="C1394" s="88"/>
      <c r="D1394" s="88"/>
      <c r="E1394" s="88"/>
      <c r="F1394" s="88"/>
      <c r="G1394" s="88"/>
      <c r="H1394" s="88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88"/>
      <c r="B1395" s="88"/>
      <c r="C1395" s="88"/>
      <c r="D1395" s="88"/>
      <c r="E1395" s="88"/>
      <c r="F1395" s="88"/>
      <c r="G1395" s="88"/>
      <c r="H1395" s="88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88"/>
      <c r="B1396" s="88"/>
      <c r="C1396" s="88"/>
      <c r="D1396" s="88"/>
      <c r="E1396" s="88"/>
      <c r="F1396" s="88"/>
      <c r="G1396" s="88"/>
      <c r="H1396" s="88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88"/>
      <c r="B1397" s="88"/>
      <c r="C1397" s="88"/>
      <c r="D1397" s="88"/>
      <c r="E1397" s="88"/>
      <c r="F1397" s="88"/>
      <c r="G1397" s="88"/>
      <c r="H1397" s="88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88"/>
      <c r="B1398" s="88"/>
      <c r="C1398" s="88"/>
      <c r="D1398" s="88"/>
      <c r="E1398" s="88"/>
      <c r="F1398" s="88"/>
      <c r="G1398" s="88"/>
      <c r="H1398" s="88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88"/>
      <c r="B1399" s="88"/>
      <c r="C1399" s="88"/>
      <c r="D1399" s="88"/>
      <c r="E1399" s="88"/>
      <c r="F1399" s="88"/>
      <c r="G1399" s="88"/>
      <c r="H1399" s="88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88"/>
      <c r="B1400" s="88"/>
      <c r="C1400" s="88"/>
      <c r="D1400" s="88"/>
      <c r="E1400" s="88"/>
      <c r="F1400" s="88"/>
      <c r="G1400" s="88"/>
      <c r="H1400" s="88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88"/>
      <c r="B1401" s="88"/>
      <c r="C1401" s="88"/>
      <c r="D1401" s="88"/>
      <c r="E1401" s="88"/>
      <c r="F1401" s="88"/>
      <c r="G1401" s="88"/>
      <c r="H1401" s="88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88"/>
      <c r="B1402" s="88"/>
      <c r="C1402" s="88"/>
      <c r="D1402" s="88"/>
      <c r="E1402" s="88"/>
      <c r="F1402" s="88"/>
      <c r="G1402" s="88"/>
      <c r="H1402" s="88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88"/>
      <c r="B1403" s="88"/>
      <c r="C1403" s="88"/>
      <c r="D1403" s="88"/>
      <c r="E1403" s="88"/>
      <c r="F1403" s="88"/>
      <c r="G1403" s="88"/>
      <c r="H1403" s="88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88"/>
      <c r="B1404" s="88"/>
      <c r="C1404" s="88"/>
      <c r="D1404" s="88"/>
      <c r="E1404" s="88"/>
      <c r="F1404" s="88"/>
      <c r="G1404" s="88"/>
      <c r="H1404" s="88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88"/>
      <c r="B1405" s="88"/>
      <c r="C1405" s="88"/>
      <c r="D1405" s="88"/>
      <c r="E1405" s="88"/>
      <c r="F1405" s="88"/>
      <c r="G1405" s="88"/>
      <c r="H1405" s="88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88"/>
      <c r="B1406" s="88"/>
      <c r="C1406" s="88"/>
      <c r="D1406" s="88"/>
      <c r="E1406" s="88"/>
      <c r="F1406" s="88"/>
      <c r="G1406" s="88"/>
      <c r="H1406" s="88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88"/>
      <c r="B1407" s="88"/>
      <c r="C1407" s="88"/>
      <c r="D1407" s="88"/>
      <c r="E1407" s="88"/>
      <c r="F1407" s="88"/>
      <c r="G1407" s="88"/>
      <c r="H1407" s="88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88"/>
      <c r="B1408" s="88"/>
      <c r="C1408" s="88"/>
      <c r="D1408" s="88"/>
      <c r="E1408" s="88"/>
      <c r="F1408" s="88"/>
      <c r="G1408" s="88"/>
      <c r="H1408" s="88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88"/>
      <c r="B1409" s="88"/>
      <c r="C1409" s="88"/>
      <c r="D1409" s="88"/>
      <c r="E1409" s="88"/>
      <c r="F1409" s="88"/>
      <c r="G1409" s="88"/>
      <c r="H1409" s="88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88"/>
      <c r="B1410" s="88"/>
      <c r="C1410" s="88"/>
      <c r="D1410" s="88"/>
      <c r="E1410" s="88"/>
      <c r="F1410" s="88"/>
      <c r="G1410" s="88"/>
      <c r="H1410" s="88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88"/>
      <c r="B1411" s="88"/>
      <c r="C1411" s="88"/>
      <c r="D1411" s="88"/>
      <c r="E1411" s="88"/>
      <c r="F1411" s="88"/>
      <c r="G1411" s="88"/>
      <c r="H1411" s="88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88"/>
      <c r="B1412" s="88"/>
      <c r="C1412" s="88"/>
      <c r="D1412" s="88"/>
      <c r="E1412" s="88"/>
      <c r="F1412" s="88"/>
      <c r="G1412" s="88"/>
      <c r="H1412" s="88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88"/>
      <c r="B1413" s="88"/>
      <c r="C1413" s="88"/>
      <c r="D1413" s="88"/>
      <c r="E1413" s="88"/>
      <c r="F1413" s="88"/>
      <c r="G1413" s="88"/>
      <c r="H1413" s="88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88"/>
      <c r="B1414" s="88"/>
      <c r="C1414" s="88"/>
      <c r="D1414" s="88"/>
      <c r="E1414" s="88"/>
      <c r="F1414" s="88"/>
      <c r="G1414" s="88"/>
      <c r="H1414" s="88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88"/>
      <c r="B1415" s="88"/>
      <c r="C1415" s="88"/>
      <c r="D1415" s="88"/>
      <c r="E1415" s="88"/>
      <c r="F1415" s="88"/>
      <c r="G1415" s="88"/>
      <c r="H1415" s="88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88"/>
      <c r="B1416" s="88"/>
      <c r="C1416" s="88"/>
      <c r="D1416" s="88"/>
      <c r="E1416" s="88"/>
      <c r="F1416" s="88"/>
      <c r="G1416" s="88"/>
      <c r="H1416" s="88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88"/>
      <c r="B1417" s="88"/>
      <c r="C1417" s="88"/>
      <c r="D1417" s="88"/>
      <c r="E1417" s="88"/>
      <c r="F1417" s="88"/>
      <c r="G1417" s="88"/>
      <c r="H1417" s="88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88"/>
      <c r="B1418" s="88"/>
      <c r="C1418" s="88"/>
      <c r="D1418" s="88"/>
      <c r="E1418" s="88"/>
      <c r="F1418" s="88"/>
      <c r="G1418" s="88"/>
      <c r="H1418" s="88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88"/>
      <c r="B1419" s="88"/>
      <c r="C1419" s="88"/>
      <c r="D1419" s="88"/>
      <c r="E1419" s="88"/>
      <c r="F1419" s="88"/>
      <c r="G1419" s="88"/>
      <c r="H1419" s="88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88"/>
      <c r="B1420" s="88"/>
      <c r="C1420" s="88"/>
      <c r="D1420" s="88"/>
      <c r="E1420" s="88"/>
      <c r="F1420" s="88"/>
      <c r="G1420" s="88"/>
      <c r="H1420" s="88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88"/>
      <c r="B1421" s="88"/>
      <c r="C1421" s="88"/>
      <c r="D1421" s="88"/>
      <c r="E1421" s="88"/>
      <c r="F1421" s="88"/>
      <c r="G1421" s="88"/>
      <c r="H1421" s="88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88"/>
      <c r="B1422" s="88"/>
      <c r="C1422" s="88"/>
      <c r="D1422" s="88"/>
      <c r="E1422" s="88"/>
      <c r="F1422" s="88"/>
      <c r="G1422" s="88"/>
      <c r="H1422" s="88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88"/>
      <c r="B1423" s="88"/>
      <c r="C1423" s="88"/>
      <c r="D1423" s="88"/>
      <c r="E1423" s="88"/>
      <c r="F1423" s="88"/>
      <c r="G1423" s="88"/>
      <c r="H1423" s="88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88"/>
      <c r="B1424" s="88"/>
      <c r="C1424" s="88"/>
      <c r="D1424" s="88"/>
      <c r="E1424" s="88"/>
      <c r="F1424" s="88"/>
      <c r="G1424" s="88"/>
      <c r="H1424" s="88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88"/>
      <c r="B1425" s="88"/>
      <c r="C1425" s="88"/>
      <c r="D1425" s="88"/>
      <c r="E1425" s="88"/>
      <c r="F1425" s="88"/>
      <c r="G1425" s="88"/>
      <c r="H1425" s="88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88"/>
      <c r="B1426" s="88"/>
      <c r="C1426" s="88"/>
      <c r="D1426" s="88"/>
      <c r="E1426" s="88"/>
      <c r="F1426" s="88"/>
      <c r="G1426" s="88"/>
      <c r="H1426" s="88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88"/>
      <c r="B1427" s="88"/>
      <c r="C1427" s="88"/>
      <c r="D1427" s="88"/>
      <c r="E1427" s="88"/>
      <c r="F1427" s="88"/>
      <c r="G1427" s="88"/>
      <c r="H1427" s="88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88"/>
      <c r="B1428" s="88"/>
      <c r="C1428" s="88"/>
      <c r="D1428" s="88"/>
      <c r="E1428" s="88"/>
      <c r="F1428" s="88"/>
      <c r="G1428" s="88"/>
      <c r="H1428" s="88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88"/>
      <c r="B1429" s="88"/>
      <c r="C1429" s="88"/>
      <c r="D1429" s="88"/>
      <c r="E1429" s="88"/>
      <c r="F1429" s="88"/>
      <c r="G1429" s="88"/>
      <c r="H1429" s="88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88"/>
      <c r="B1430" s="88"/>
      <c r="C1430" s="88"/>
      <c r="D1430" s="88"/>
      <c r="E1430" s="88"/>
      <c r="F1430" s="88"/>
      <c r="G1430" s="88"/>
      <c r="H1430" s="88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88"/>
      <c r="B1431" s="88"/>
      <c r="C1431" s="88"/>
      <c r="D1431" s="88"/>
      <c r="E1431" s="88"/>
      <c r="F1431" s="88"/>
      <c r="G1431" s="88"/>
      <c r="H1431" s="88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88"/>
      <c r="B1432" s="88"/>
      <c r="C1432" s="88"/>
      <c r="D1432" s="88"/>
      <c r="E1432" s="88"/>
      <c r="F1432" s="88"/>
      <c r="G1432" s="88"/>
      <c r="H1432" s="88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88"/>
      <c r="B1433" s="88"/>
      <c r="C1433" s="88"/>
      <c r="D1433" s="88"/>
      <c r="E1433" s="88"/>
      <c r="F1433" s="88"/>
      <c r="G1433" s="88"/>
      <c r="H1433" s="88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88"/>
      <c r="B1434" s="88"/>
      <c r="C1434" s="88"/>
      <c r="D1434" s="88"/>
      <c r="E1434" s="88"/>
      <c r="F1434" s="88"/>
      <c r="G1434" s="88"/>
      <c r="H1434" s="88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88"/>
      <c r="B1435" s="88"/>
      <c r="C1435" s="88"/>
      <c r="D1435" s="88"/>
      <c r="E1435" s="88"/>
      <c r="F1435" s="88"/>
      <c r="G1435" s="88"/>
      <c r="H1435" s="88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88"/>
      <c r="B1436" s="88"/>
      <c r="C1436" s="88"/>
      <c r="D1436" s="88"/>
      <c r="E1436" s="88"/>
      <c r="F1436" s="88"/>
      <c r="G1436" s="88"/>
      <c r="H1436" s="88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88"/>
      <c r="B1437" s="88"/>
      <c r="C1437" s="88"/>
      <c r="D1437" s="88"/>
      <c r="E1437" s="88"/>
      <c r="F1437" s="88"/>
      <c r="G1437" s="88"/>
      <c r="H1437" s="88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88"/>
      <c r="B1438" s="88"/>
      <c r="C1438" s="88"/>
      <c r="D1438" s="88"/>
      <c r="E1438" s="88"/>
      <c r="F1438" s="88"/>
      <c r="G1438" s="88"/>
      <c r="H1438" s="88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88"/>
      <c r="B1439" s="88"/>
      <c r="C1439" s="88"/>
      <c r="D1439" s="88"/>
      <c r="E1439" s="88"/>
      <c r="F1439" s="88"/>
      <c r="G1439" s="88"/>
      <c r="H1439" s="88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88"/>
      <c r="B1440" s="88"/>
      <c r="C1440" s="88"/>
      <c r="D1440" s="88"/>
      <c r="E1440" s="88"/>
      <c r="F1440" s="88"/>
      <c r="G1440" s="88"/>
      <c r="H1440" s="88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88"/>
      <c r="B1441" s="88"/>
      <c r="C1441" s="88"/>
      <c r="D1441" s="88"/>
      <c r="E1441" s="88"/>
      <c r="F1441" s="88"/>
      <c r="G1441" s="88"/>
      <c r="H1441" s="88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88"/>
      <c r="B1442" s="88"/>
      <c r="C1442" s="88"/>
      <c r="D1442" s="88"/>
      <c r="E1442" s="88"/>
      <c r="F1442" s="88"/>
      <c r="G1442" s="88"/>
      <c r="H1442" s="88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88"/>
      <c r="B1443" s="88"/>
      <c r="C1443" s="88"/>
      <c r="D1443" s="88"/>
      <c r="E1443" s="88"/>
      <c r="F1443" s="88"/>
      <c r="G1443" s="88"/>
      <c r="H1443" s="88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88"/>
      <c r="B1444" s="88"/>
      <c r="C1444" s="88"/>
      <c r="D1444" s="88"/>
      <c r="E1444" s="88"/>
      <c r="F1444" s="88"/>
      <c r="G1444" s="88"/>
      <c r="H1444" s="88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88"/>
      <c r="B1445" s="88"/>
      <c r="C1445" s="88"/>
      <c r="D1445" s="88"/>
      <c r="E1445" s="88"/>
      <c r="F1445" s="88"/>
      <c r="G1445" s="88"/>
      <c r="H1445" s="88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88"/>
      <c r="B1446" s="88"/>
      <c r="C1446" s="88"/>
      <c r="D1446" s="88"/>
      <c r="E1446" s="88"/>
      <c r="F1446" s="88"/>
      <c r="G1446" s="88"/>
      <c r="H1446" s="88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88"/>
      <c r="B1447" s="88"/>
      <c r="C1447" s="88"/>
      <c r="D1447" s="88"/>
      <c r="E1447" s="88"/>
      <c r="F1447" s="88"/>
      <c r="G1447" s="88"/>
      <c r="H1447" s="88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88"/>
      <c r="B1448" s="88"/>
      <c r="C1448" s="88"/>
      <c r="D1448" s="88"/>
      <c r="E1448" s="88"/>
      <c r="F1448" s="88"/>
      <c r="G1448" s="88"/>
      <c r="H1448" s="88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88"/>
      <c r="B1449" s="88"/>
      <c r="C1449" s="88"/>
      <c r="D1449" s="88"/>
      <c r="E1449" s="88"/>
      <c r="F1449" s="88"/>
      <c r="G1449" s="88"/>
      <c r="H1449" s="88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88"/>
      <c r="B1450" s="88"/>
      <c r="C1450" s="88"/>
      <c r="D1450" s="88"/>
      <c r="E1450" s="88"/>
      <c r="F1450" s="88"/>
      <c r="G1450" s="88"/>
      <c r="H1450" s="88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88"/>
      <c r="B1451" s="88"/>
      <c r="C1451" s="88"/>
      <c r="D1451" s="88"/>
      <c r="E1451" s="88"/>
      <c r="F1451" s="88"/>
      <c r="G1451" s="88"/>
      <c r="H1451" s="88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88"/>
      <c r="B1452" s="88"/>
      <c r="C1452" s="88"/>
      <c r="D1452" s="88"/>
      <c r="E1452" s="88"/>
      <c r="F1452" s="88"/>
      <c r="G1452" s="88"/>
      <c r="H1452" s="88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88"/>
      <c r="B1453" s="88"/>
      <c r="C1453" s="88"/>
      <c r="D1453" s="88"/>
      <c r="E1453" s="88"/>
      <c r="F1453" s="88"/>
      <c r="G1453" s="88"/>
      <c r="H1453" s="88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88"/>
      <c r="B1454" s="88"/>
      <c r="C1454" s="88"/>
      <c r="D1454" s="88"/>
      <c r="E1454" s="88"/>
      <c r="F1454" s="88"/>
      <c r="G1454" s="88"/>
      <c r="H1454" s="88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88"/>
      <c r="B1455" s="88"/>
      <c r="C1455" s="88"/>
      <c r="D1455" s="88"/>
      <c r="E1455" s="88"/>
      <c r="F1455" s="88"/>
      <c r="G1455" s="88"/>
      <c r="H1455" s="88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88"/>
      <c r="B1456" s="88"/>
      <c r="C1456" s="88"/>
      <c r="D1456" s="88"/>
      <c r="E1456" s="88"/>
      <c r="F1456" s="88"/>
      <c r="G1456" s="88"/>
      <c r="H1456" s="88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88"/>
      <c r="B1457" s="88"/>
      <c r="C1457" s="88"/>
      <c r="D1457" s="88"/>
      <c r="E1457" s="88"/>
      <c r="F1457" s="88"/>
      <c r="G1457" s="88"/>
      <c r="H1457" s="88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88"/>
      <c r="B1458" s="88"/>
      <c r="C1458" s="88"/>
      <c r="D1458" s="88"/>
      <c r="E1458" s="88"/>
      <c r="F1458" s="88"/>
      <c r="G1458" s="88"/>
      <c r="H1458" s="88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88"/>
      <c r="B1459" s="88"/>
      <c r="C1459" s="88"/>
      <c r="D1459" s="88"/>
      <c r="E1459" s="88"/>
      <c r="F1459" s="88"/>
      <c r="G1459" s="88"/>
      <c r="H1459" s="88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88"/>
      <c r="B1460" s="88"/>
      <c r="C1460" s="88"/>
      <c r="D1460" s="88"/>
      <c r="E1460" s="88"/>
      <c r="F1460" s="88"/>
      <c r="G1460" s="88"/>
      <c r="H1460" s="88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88"/>
      <c r="B1461" s="88"/>
      <c r="C1461" s="88"/>
      <c r="D1461" s="88"/>
      <c r="E1461" s="88"/>
      <c r="F1461" s="88"/>
      <c r="G1461" s="88"/>
      <c r="H1461" s="88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88"/>
      <c r="B1462" s="88"/>
      <c r="C1462" s="88"/>
      <c r="D1462" s="88"/>
      <c r="E1462" s="88"/>
      <c r="F1462" s="88"/>
      <c r="G1462" s="88"/>
      <c r="H1462" s="88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88"/>
      <c r="B1463" s="88"/>
      <c r="C1463" s="88"/>
      <c r="D1463" s="88"/>
      <c r="E1463" s="88"/>
      <c r="F1463" s="88"/>
      <c r="G1463" s="88"/>
      <c r="H1463" s="88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88"/>
      <c r="B1464" s="88"/>
      <c r="C1464" s="88"/>
      <c r="D1464" s="88"/>
      <c r="E1464" s="88"/>
      <c r="F1464" s="88"/>
      <c r="G1464" s="88"/>
      <c r="H1464" s="88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88"/>
      <c r="B1465" s="88"/>
      <c r="C1465" s="88"/>
      <c r="D1465" s="88"/>
      <c r="E1465" s="88"/>
      <c r="F1465" s="88"/>
      <c r="G1465" s="88"/>
      <c r="H1465" s="88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88"/>
      <c r="B1466" s="88"/>
      <c r="C1466" s="88"/>
      <c r="D1466" s="88"/>
      <c r="E1466" s="88"/>
      <c r="F1466" s="88"/>
      <c r="G1466" s="88"/>
      <c r="H1466" s="88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88"/>
      <c r="B1467" s="88"/>
      <c r="C1467" s="88"/>
      <c r="D1467" s="88"/>
      <c r="E1467" s="88"/>
      <c r="F1467" s="88"/>
      <c r="G1467" s="88"/>
      <c r="H1467" s="88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88"/>
      <c r="B1468" s="88"/>
      <c r="C1468" s="88"/>
      <c r="D1468" s="88"/>
      <c r="E1468" s="88"/>
      <c r="F1468" s="88"/>
      <c r="G1468" s="88"/>
      <c r="H1468" s="88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88"/>
      <c r="B1469" s="88"/>
      <c r="C1469" s="88"/>
      <c r="D1469" s="88"/>
      <c r="E1469" s="88"/>
      <c r="F1469" s="88"/>
      <c r="G1469" s="88"/>
      <c r="H1469" s="88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88"/>
      <c r="B1470" s="88"/>
      <c r="C1470" s="88"/>
      <c r="D1470" s="88"/>
      <c r="E1470" s="88"/>
      <c r="F1470" s="88"/>
      <c r="G1470" s="88"/>
      <c r="H1470" s="88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88"/>
      <c r="B1471" s="88"/>
      <c r="C1471" s="88"/>
      <c r="D1471" s="88"/>
      <c r="E1471" s="88"/>
      <c r="F1471" s="88"/>
      <c r="G1471" s="88"/>
      <c r="H1471" s="88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88"/>
      <c r="B1472" s="88"/>
      <c r="C1472" s="88"/>
      <c r="D1472" s="88"/>
      <c r="E1472" s="88"/>
      <c r="F1472" s="88"/>
      <c r="G1472" s="88"/>
      <c r="H1472" s="88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88"/>
      <c r="B1473" s="88"/>
      <c r="C1473" s="88"/>
      <c r="D1473" s="88"/>
      <c r="E1473" s="88"/>
      <c r="F1473" s="88"/>
      <c r="G1473" s="88"/>
      <c r="H1473" s="88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88"/>
      <c r="B1474" s="88"/>
      <c r="C1474" s="88"/>
      <c r="D1474" s="88"/>
      <c r="E1474" s="88"/>
      <c r="F1474" s="88"/>
      <c r="G1474" s="88"/>
      <c r="H1474" s="88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88"/>
      <c r="B1475" s="88"/>
      <c r="C1475" s="88"/>
      <c r="D1475" s="88"/>
      <c r="E1475" s="88"/>
      <c r="F1475" s="88"/>
      <c r="G1475" s="88"/>
      <c r="H1475" s="88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88"/>
      <c r="B1476" s="88"/>
      <c r="C1476" s="88"/>
      <c r="D1476" s="88"/>
      <c r="E1476" s="88"/>
      <c r="F1476" s="88"/>
      <c r="G1476" s="88"/>
      <c r="H1476" s="88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88"/>
      <c r="B1477" s="88"/>
      <c r="C1477" s="88"/>
      <c r="D1477" s="88"/>
      <c r="E1477" s="88"/>
      <c r="F1477" s="88"/>
      <c r="G1477" s="88"/>
      <c r="H1477" s="88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88"/>
      <c r="B1478" s="88"/>
      <c r="C1478" s="88"/>
      <c r="D1478" s="88"/>
      <c r="E1478" s="88"/>
      <c r="F1478" s="88"/>
      <c r="G1478" s="88"/>
      <c r="H1478" s="88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88"/>
      <c r="B1479" s="88"/>
      <c r="C1479" s="88"/>
      <c r="D1479" s="88"/>
      <c r="E1479" s="88"/>
      <c r="F1479" s="88"/>
      <c r="G1479" s="88"/>
      <c r="H1479" s="88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88"/>
      <c r="B1480" s="88"/>
      <c r="C1480" s="88"/>
      <c r="D1480" s="88"/>
      <c r="E1480" s="88"/>
      <c r="F1480" s="88"/>
      <c r="G1480" s="88"/>
      <c r="H1480" s="88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88"/>
      <c r="B1481" s="88"/>
      <c r="C1481" s="88"/>
      <c r="D1481" s="88"/>
      <c r="E1481" s="88"/>
      <c r="F1481" s="88"/>
      <c r="G1481" s="88"/>
      <c r="H1481" s="88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88"/>
      <c r="B1482" s="88"/>
      <c r="C1482" s="88"/>
      <c r="D1482" s="88"/>
      <c r="E1482" s="88"/>
      <c r="F1482" s="88"/>
      <c r="G1482" s="88"/>
      <c r="H1482" s="88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88"/>
      <c r="B1483" s="88"/>
      <c r="C1483" s="88"/>
      <c r="D1483" s="88"/>
      <c r="E1483" s="88"/>
      <c r="F1483" s="88"/>
      <c r="G1483" s="88"/>
      <c r="H1483" s="88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88"/>
      <c r="B1484" s="88"/>
      <c r="C1484" s="88"/>
      <c r="D1484" s="88"/>
      <c r="E1484" s="88"/>
      <c r="F1484" s="88"/>
      <c r="G1484" s="88"/>
      <c r="H1484" s="88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88"/>
      <c r="B1485" s="88"/>
      <c r="C1485" s="88"/>
      <c r="D1485" s="88"/>
      <c r="E1485" s="88"/>
      <c r="F1485" s="88"/>
      <c r="G1485" s="88"/>
      <c r="H1485" s="88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88"/>
      <c r="B1486" s="88"/>
      <c r="C1486" s="88"/>
      <c r="D1486" s="88"/>
      <c r="E1486" s="88"/>
      <c r="F1486" s="88"/>
      <c r="G1486" s="88"/>
      <c r="H1486" s="88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88"/>
      <c r="B1487" s="88"/>
      <c r="C1487" s="88"/>
      <c r="D1487" s="88"/>
      <c r="E1487" s="88"/>
      <c r="F1487" s="88"/>
      <c r="G1487" s="88"/>
      <c r="H1487" s="88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88"/>
      <c r="B1488" s="88"/>
      <c r="C1488" s="88"/>
      <c r="D1488" s="88"/>
      <c r="E1488" s="88"/>
      <c r="F1488" s="88"/>
      <c r="G1488" s="88"/>
      <c r="H1488" s="88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88"/>
      <c r="B1489" s="88"/>
      <c r="C1489" s="88"/>
      <c r="D1489" s="88"/>
      <c r="E1489" s="88"/>
      <c r="F1489" s="88"/>
      <c r="G1489" s="88"/>
      <c r="H1489" s="88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88"/>
      <c r="B1490" s="88"/>
      <c r="C1490" s="88"/>
      <c r="D1490" s="88"/>
      <c r="E1490" s="88"/>
      <c r="F1490" s="88"/>
      <c r="G1490" s="88"/>
      <c r="H1490" s="88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88"/>
      <c r="B1491" s="88"/>
      <c r="C1491" s="88"/>
      <c r="D1491" s="88"/>
      <c r="E1491" s="88"/>
      <c r="F1491" s="88"/>
      <c r="G1491" s="88"/>
      <c r="H1491" s="88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88"/>
      <c r="B1492" s="88"/>
      <c r="C1492" s="88"/>
      <c r="D1492" s="88"/>
      <c r="E1492" s="88"/>
      <c r="F1492" s="88"/>
      <c r="G1492" s="88"/>
      <c r="H1492" s="88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88"/>
      <c r="B1493" s="88"/>
      <c r="C1493" s="88"/>
      <c r="D1493" s="88"/>
      <c r="E1493" s="88"/>
      <c r="F1493" s="88"/>
      <c r="G1493" s="88"/>
      <c r="H1493" s="88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88"/>
      <c r="B1494" s="88"/>
      <c r="C1494" s="88"/>
      <c r="D1494" s="88"/>
      <c r="E1494" s="88"/>
      <c r="F1494" s="88"/>
      <c r="G1494" s="88"/>
      <c r="H1494" s="88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88"/>
      <c r="B1495" s="88"/>
      <c r="C1495" s="88"/>
      <c r="D1495" s="88"/>
      <c r="E1495" s="88"/>
      <c r="F1495" s="88"/>
      <c r="G1495" s="88"/>
      <c r="H1495" s="88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88"/>
      <c r="B1496" s="88"/>
      <c r="C1496" s="88"/>
      <c r="D1496" s="88"/>
      <c r="E1496" s="88"/>
      <c r="F1496" s="88"/>
      <c r="G1496" s="88"/>
      <c r="H1496" s="88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88"/>
      <c r="B1497" s="88"/>
      <c r="C1497" s="88"/>
      <c r="D1497" s="88"/>
      <c r="E1497" s="88"/>
      <c r="F1497" s="88"/>
      <c r="G1497" s="88"/>
      <c r="H1497" s="88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88"/>
      <c r="B1498" s="88"/>
      <c r="C1498" s="88"/>
      <c r="D1498" s="88"/>
      <c r="E1498" s="88"/>
      <c r="F1498" s="88"/>
      <c r="G1498" s="88"/>
      <c r="H1498" s="88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88"/>
      <c r="B1499" s="88"/>
      <c r="C1499" s="88"/>
      <c r="D1499" s="88"/>
      <c r="E1499" s="88"/>
      <c r="F1499" s="88"/>
      <c r="G1499" s="88"/>
      <c r="H1499" s="88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88"/>
      <c r="B1500" s="88"/>
      <c r="C1500" s="88"/>
      <c r="D1500" s="88"/>
      <c r="E1500" s="88"/>
      <c r="F1500" s="88"/>
      <c r="G1500" s="88"/>
      <c r="H1500" s="88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88"/>
      <c r="B1501" s="88"/>
      <c r="C1501" s="88"/>
      <c r="D1501" s="88"/>
      <c r="E1501" s="88"/>
      <c r="F1501" s="88"/>
      <c r="G1501" s="88"/>
      <c r="H1501" s="88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88"/>
      <c r="B1502" s="88"/>
      <c r="C1502" s="88"/>
      <c r="D1502" s="88"/>
      <c r="E1502" s="88"/>
      <c r="F1502" s="88"/>
      <c r="G1502" s="88"/>
      <c r="H1502" s="88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88"/>
      <c r="B1503" s="88"/>
      <c r="C1503" s="88"/>
      <c r="D1503" s="88"/>
      <c r="E1503" s="88"/>
      <c r="F1503" s="88"/>
      <c r="G1503" s="88"/>
      <c r="H1503" s="88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88"/>
      <c r="B1504" s="88"/>
      <c r="C1504" s="88"/>
      <c r="D1504" s="88"/>
      <c r="E1504" s="88"/>
      <c r="F1504" s="88"/>
      <c r="G1504" s="88"/>
      <c r="H1504" s="88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88"/>
      <c r="B1505" s="88"/>
      <c r="C1505" s="88"/>
      <c r="D1505" s="88"/>
      <c r="E1505" s="88"/>
      <c r="F1505" s="88"/>
      <c r="G1505" s="88"/>
      <c r="H1505" s="88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88"/>
      <c r="B1506" s="88"/>
      <c r="C1506" s="88"/>
      <c r="D1506" s="88"/>
      <c r="E1506" s="88"/>
      <c r="F1506" s="88"/>
      <c r="G1506" s="88"/>
      <c r="H1506" s="88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88"/>
      <c r="B1507" s="88"/>
      <c r="C1507" s="88"/>
      <c r="D1507" s="88"/>
      <c r="E1507" s="88"/>
      <c r="F1507" s="88"/>
      <c r="G1507" s="88"/>
      <c r="H1507" s="88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88"/>
      <c r="B1508" s="88"/>
      <c r="C1508" s="88"/>
      <c r="D1508" s="88"/>
      <c r="E1508" s="88"/>
      <c r="F1508" s="88"/>
      <c r="G1508" s="88"/>
      <c r="H1508" s="88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88"/>
      <c r="B1509" s="88"/>
      <c r="C1509" s="88"/>
      <c r="D1509" s="88"/>
      <c r="E1509" s="88"/>
      <c r="F1509" s="88"/>
      <c r="G1509" s="88"/>
      <c r="H1509" s="88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88"/>
      <c r="B1510" s="88"/>
      <c r="C1510" s="88"/>
      <c r="D1510" s="88"/>
      <c r="E1510" s="88"/>
      <c r="F1510" s="88"/>
      <c r="G1510" s="88"/>
      <c r="H1510" s="88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88"/>
      <c r="B1511" s="88"/>
      <c r="C1511" s="88"/>
      <c r="D1511" s="88"/>
      <c r="E1511" s="88"/>
      <c r="F1511" s="88"/>
      <c r="G1511" s="88"/>
      <c r="H1511" s="88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88"/>
      <c r="B1512" s="88"/>
      <c r="C1512" s="88"/>
      <c r="D1512" s="88"/>
      <c r="E1512" s="88"/>
      <c r="F1512" s="88"/>
      <c r="G1512" s="88"/>
      <c r="H1512" s="88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88"/>
      <c r="B1513" s="88"/>
      <c r="C1513" s="88"/>
      <c r="D1513" s="88"/>
      <c r="E1513" s="88"/>
      <c r="F1513" s="88"/>
      <c r="G1513" s="88"/>
      <c r="H1513" s="88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88"/>
      <c r="B1514" s="88"/>
      <c r="C1514" s="88"/>
      <c r="D1514" s="88"/>
      <c r="E1514" s="88"/>
      <c r="F1514" s="88"/>
      <c r="G1514" s="88"/>
      <c r="H1514" s="88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88"/>
      <c r="B1515" s="88"/>
      <c r="C1515" s="88"/>
      <c r="D1515" s="88"/>
      <c r="E1515" s="88"/>
      <c r="F1515" s="88"/>
      <c r="G1515" s="88"/>
      <c r="H1515" s="88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88"/>
      <c r="B1516" s="88"/>
      <c r="C1516" s="88"/>
      <c r="D1516" s="88"/>
      <c r="E1516" s="88"/>
      <c r="F1516" s="88"/>
      <c r="G1516" s="88"/>
      <c r="H1516" s="88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88"/>
      <c r="B1517" s="88"/>
      <c r="C1517" s="88"/>
      <c r="D1517" s="88"/>
      <c r="E1517" s="88"/>
      <c r="F1517" s="88"/>
      <c r="G1517" s="88"/>
      <c r="H1517" s="88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88"/>
      <c r="B1518" s="88"/>
      <c r="C1518" s="88"/>
      <c r="D1518" s="88"/>
      <c r="E1518" s="88"/>
      <c r="F1518" s="88"/>
      <c r="G1518" s="88"/>
      <c r="H1518" s="88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88"/>
      <c r="B1519" s="88"/>
      <c r="C1519" s="88"/>
      <c r="D1519" s="88"/>
      <c r="E1519" s="88"/>
      <c r="F1519" s="88"/>
      <c r="G1519" s="88"/>
      <c r="H1519" s="88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88"/>
      <c r="B1520" s="88"/>
      <c r="C1520" s="88"/>
      <c r="D1520" s="88"/>
      <c r="E1520" s="88"/>
      <c r="F1520" s="88"/>
      <c r="G1520" s="88"/>
      <c r="H1520" s="88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88"/>
      <c r="B1521" s="88"/>
      <c r="C1521" s="88"/>
      <c r="D1521" s="88"/>
      <c r="E1521" s="88"/>
      <c r="F1521" s="88"/>
      <c r="G1521" s="88"/>
      <c r="H1521" s="88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88"/>
      <c r="B1522" s="88"/>
      <c r="C1522" s="88"/>
      <c r="D1522" s="88"/>
      <c r="E1522" s="88"/>
      <c r="F1522" s="88"/>
      <c r="G1522" s="88"/>
      <c r="H1522" s="88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88"/>
      <c r="B1523" s="88"/>
      <c r="C1523" s="88"/>
      <c r="D1523" s="88"/>
      <c r="E1523" s="88"/>
      <c r="F1523" s="88"/>
      <c r="G1523" s="88"/>
      <c r="H1523" s="88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88"/>
      <c r="B1524" s="88"/>
      <c r="C1524" s="88"/>
      <c r="D1524" s="88"/>
      <c r="E1524" s="88"/>
      <c r="F1524" s="88"/>
      <c r="G1524" s="88"/>
      <c r="H1524" s="88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88"/>
      <c r="B1525" s="88"/>
      <c r="C1525" s="88"/>
      <c r="D1525" s="88"/>
      <c r="E1525" s="88"/>
      <c r="F1525" s="88"/>
      <c r="G1525" s="88"/>
      <c r="H1525" s="88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88"/>
      <c r="B1526" s="88"/>
      <c r="C1526" s="88"/>
      <c r="D1526" s="88"/>
      <c r="E1526" s="88"/>
      <c r="F1526" s="88"/>
      <c r="G1526" s="88"/>
      <c r="H1526" s="88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88"/>
      <c r="B1527" s="88"/>
      <c r="C1527" s="88"/>
      <c r="D1527" s="88"/>
      <c r="E1527" s="88"/>
      <c r="F1527" s="88"/>
      <c r="G1527" s="88"/>
      <c r="H1527" s="88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88"/>
      <c r="B1528" s="88"/>
      <c r="C1528" s="88"/>
      <c r="D1528" s="88"/>
      <c r="E1528" s="88"/>
      <c r="F1528" s="88"/>
      <c r="G1528" s="88"/>
      <c r="H1528" s="88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88"/>
      <c r="B1529" s="88"/>
      <c r="C1529" s="88"/>
      <c r="D1529" s="88"/>
      <c r="E1529" s="88"/>
      <c r="F1529" s="88"/>
      <c r="G1529" s="88"/>
      <c r="H1529" s="88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88"/>
      <c r="B1530" s="88"/>
      <c r="C1530" s="88"/>
      <c r="D1530" s="88"/>
      <c r="E1530" s="88"/>
      <c r="F1530" s="88"/>
      <c r="G1530" s="88"/>
      <c r="H1530" s="88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88"/>
      <c r="B1531" s="88"/>
      <c r="C1531" s="88"/>
      <c r="D1531" s="88"/>
      <c r="E1531" s="88"/>
      <c r="F1531" s="88"/>
      <c r="G1531" s="88"/>
      <c r="H1531" s="88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88"/>
      <c r="B1532" s="88"/>
      <c r="C1532" s="88"/>
      <c r="D1532" s="88"/>
      <c r="E1532" s="88"/>
      <c r="F1532" s="88"/>
      <c r="G1532" s="88"/>
      <c r="H1532" s="88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88"/>
      <c r="B1533" s="88"/>
      <c r="C1533" s="88"/>
      <c r="D1533" s="88"/>
      <c r="E1533" s="88"/>
      <c r="F1533" s="88"/>
      <c r="G1533" s="88"/>
      <c r="H1533" s="88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88"/>
      <c r="B1534" s="88"/>
      <c r="C1534" s="88"/>
      <c r="D1534" s="88"/>
      <c r="E1534" s="88"/>
      <c r="F1534" s="88"/>
      <c r="G1534" s="88"/>
      <c r="H1534" s="88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88"/>
      <c r="B1535" s="88"/>
      <c r="C1535" s="88"/>
      <c r="D1535" s="88"/>
      <c r="E1535" s="88"/>
      <c r="F1535" s="88"/>
      <c r="G1535" s="88"/>
      <c r="H1535" s="88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88"/>
      <c r="B1536" s="88"/>
      <c r="C1536" s="88"/>
      <c r="D1536" s="88"/>
      <c r="E1536" s="88"/>
      <c r="F1536" s="88"/>
      <c r="G1536" s="88"/>
      <c r="H1536" s="88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88"/>
      <c r="B1537" s="88"/>
      <c r="C1537" s="88"/>
      <c r="D1537" s="88"/>
      <c r="E1537" s="88"/>
      <c r="F1537" s="88"/>
      <c r="G1537" s="88"/>
      <c r="H1537" s="88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88"/>
      <c r="B1538" s="88"/>
      <c r="C1538" s="88"/>
      <c r="D1538" s="88"/>
      <c r="E1538" s="88"/>
      <c r="F1538" s="88"/>
      <c r="G1538" s="88"/>
      <c r="H1538" s="88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88"/>
      <c r="B1539" s="88"/>
      <c r="C1539" s="88"/>
      <c r="D1539" s="88"/>
      <c r="E1539" s="88"/>
      <c r="F1539" s="88"/>
      <c r="G1539" s="88"/>
      <c r="H1539" s="88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88"/>
      <c r="B1540" s="88"/>
      <c r="C1540" s="88"/>
      <c r="D1540" s="88"/>
      <c r="E1540" s="88"/>
      <c r="F1540" s="88"/>
      <c r="G1540" s="88"/>
      <c r="H1540" s="88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88"/>
      <c r="B1541" s="88"/>
      <c r="C1541" s="88"/>
      <c r="D1541" s="88"/>
      <c r="E1541" s="88"/>
      <c r="F1541" s="88"/>
      <c r="G1541" s="88"/>
      <c r="H1541" s="88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88"/>
      <c r="B1542" s="88"/>
      <c r="C1542" s="88"/>
      <c r="D1542" s="88"/>
      <c r="E1542" s="88"/>
      <c r="F1542" s="88"/>
      <c r="G1542" s="88"/>
      <c r="H1542" s="88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88"/>
      <c r="B1543" s="88"/>
      <c r="C1543" s="88"/>
      <c r="D1543" s="88"/>
      <c r="E1543" s="88"/>
      <c r="F1543" s="88"/>
      <c r="G1543" s="88"/>
      <c r="H1543" s="88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88"/>
      <c r="B1544" s="88"/>
      <c r="C1544" s="88"/>
      <c r="D1544" s="88"/>
      <c r="E1544" s="88"/>
      <c r="F1544" s="88"/>
      <c r="G1544" s="88"/>
      <c r="H1544" s="88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88"/>
      <c r="B1545" s="88"/>
      <c r="C1545" s="88"/>
      <c r="D1545" s="88"/>
      <c r="E1545" s="88"/>
      <c r="F1545" s="88"/>
      <c r="G1545" s="88"/>
      <c r="H1545" s="88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88"/>
      <c r="B1546" s="88"/>
      <c r="C1546" s="88"/>
      <c r="D1546" s="88"/>
      <c r="E1546" s="88"/>
      <c r="F1546" s="88"/>
      <c r="G1546" s="88"/>
      <c r="H1546" s="88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88"/>
      <c r="B1547" s="88"/>
      <c r="C1547" s="88"/>
      <c r="D1547" s="88"/>
      <c r="E1547" s="88"/>
      <c r="F1547" s="88"/>
      <c r="G1547" s="88"/>
      <c r="H1547" s="88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88"/>
      <c r="B1548" s="88"/>
      <c r="C1548" s="88"/>
      <c r="D1548" s="88"/>
      <c r="E1548" s="88"/>
      <c r="F1548" s="88"/>
      <c r="G1548" s="88"/>
      <c r="H1548" s="88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88"/>
      <c r="B1549" s="88"/>
      <c r="C1549" s="88"/>
      <c r="D1549" s="88"/>
      <c r="E1549" s="88"/>
      <c r="F1549" s="88"/>
      <c r="G1549" s="88"/>
      <c r="H1549" s="88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88"/>
      <c r="B1550" s="88"/>
      <c r="C1550" s="88"/>
      <c r="D1550" s="88"/>
      <c r="E1550" s="88"/>
      <c r="F1550" s="88"/>
      <c r="G1550" s="88"/>
      <c r="H1550" s="88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88"/>
      <c r="B1551" s="88"/>
      <c r="C1551" s="88"/>
      <c r="D1551" s="88"/>
      <c r="E1551" s="88"/>
      <c r="F1551" s="88"/>
      <c r="G1551" s="88"/>
      <c r="H1551" s="88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88"/>
      <c r="B1552" s="88"/>
      <c r="C1552" s="88"/>
      <c r="D1552" s="88"/>
      <c r="E1552" s="88"/>
      <c r="F1552" s="88"/>
      <c r="G1552" s="88"/>
      <c r="H1552" s="88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88"/>
      <c r="B1553" s="88"/>
      <c r="C1553" s="88"/>
      <c r="D1553" s="88"/>
      <c r="E1553" s="88"/>
      <c r="F1553" s="88"/>
      <c r="G1553" s="88"/>
      <c r="H1553" s="88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88"/>
      <c r="B1554" s="88"/>
      <c r="C1554" s="88"/>
      <c r="D1554" s="88"/>
      <c r="E1554" s="88"/>
      <c r="F1554" s="88"/>
      <c r="G1554" s="88"/>
      <c r="H1554" s="88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88"/>
      <c r="B1555" s="88"/>
      <c r="C1555" s="88"/>
      <c r="D1555" s="88"/>
      <c r="E1555" s="88"/>
      <c r="F1555" s="88"/>
      <c r="G1555" s="88"/>
      <c r="H1555" s="88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88"/>
      <c r="B1556" s="88"/>
      <c r="C1556" s="88"/>
      <c r="D1556" s="88"/>
      <c r="E1556" s="88"/>
      <c r="F1556" s="88"/>
      <c r="G1556" s="88"/>
      <c r="H1556" s="88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88"/>
      <c r="B1557" s="88"/>
      <c r="C1557" s="88"/>
      <c r="D1557" s="88"/>
      <c r="E1557" s="88"/>
      <c r="F1557" s="88"/>
      <c r="G1557" s="88"/>
      <c r="H1557" s="88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88"/>
      <c r="B1558" s="88"/>
      <c r="C1558" s="88"/>
      <c r="D1558" s="88"/>
      <c r="E1558" s="88"/>
      <c r="F1558" s="88"/>
      <c r="G1558" s="88"/>
      <c r="H1558" s="88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88"/>
      <c r="B1559" s="88"/>
      <c r="C1559" s="88"/>
      <c r="D1559" s="88"/>
      <c r="E1559" s="88"/>
      <c r="F1559" s="88"/>
      <c r="G1559" s="88"/>
      <c r="H1559" s="88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88"/>
      <c r="B1560" s="88"/>
      <c r="C1560" s="88"/>
      <c r="D1560" s="88"/>
      <c r="E1560" s="88"/>
      <c r="F1560" s="88"/>
      <c r="G1560" s="88"/>
      <c r="H1560" s="88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88"/>
      <c r="B1561" s="88"/>
      <c r="C1561" s="88"/>
      <c r="D1561" s="88"/>
      <c r="E1561" s="88"/>
      <c r="F1561" s="88"/>
      <c r="G1561" s="88"/>
      <c r="H1561" s="88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88"/>
      <c r="B1562" s="88"/>
      <c r="C1562" s="88"/>
      <c r="D1562" s="88"/>
      <c r="E1562" s="88"/>
      <c r="F1562" s="88"/>
      <c r="G1562" s="88"/>
      <c r="H1562" s="88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88"/>
      <c r="B1563" s="88"/>
      <c r="C1563" s="88"/>
      <c r="D1563" s="88"/>
      <c r="E1563" s="88"/>
      <c r="F1563" s="88"/>
      <c r="G1563" s="88"/>
      <c r="H1563" s="88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88"/>
      <c r="B1564" s="88"/>
      <c r="C1564" s="88"/>
      <c r="D1564" s="88"/>
      <c r="E1564" s="88"/>
      <c r="F1564" s="88"/>
      <c r="G1564" s="88"/>
      <c r="H1564" s="88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88"/>
      <c r="B1565" s="88"/>
      <c r="C1565" s="88"/>
      <c r="D1565" s="88"/>
      <c r="E1565" s="88"/>
      <c r="F1565" s="88"/>
      <c r="G1565" s="88"/>
      <c r="H1565" s="88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88"/>
      <c r="B1566" s="88"/>
      <c r="C1566" s="88"/>
      <c r="D1566" s="88"/>
      <c r="E1566" s="88"/>
      <c r="F1566" s="88"/>
      <c r="G1566" s="88"/>
      <c r="H1566" s="88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88"/>
      <c r="B1567" s="88"/>
      <c r="C1567" s="88"/>
      <c r="D1567" s="88"/>
      <c r="E1567" s="88"/>
      <c r="F1567" s="88"/>
      <c r="G1567" s="88"/>
      <c r="H1567" s="88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88"/>
      <c r="B1568" s="88"/>
      <c r="C1568" s="88"/>
      <c r="D1568" s="88"/>
      <c r="E1568" s="88"/>
      <c r="F1568" s="88"/>
      <c r="G1568" s="88"/>
      <c r="H1568" s="88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88"/>
      <c r="B1569" s="88"/>
      <c r="C1569" s="88"/>
      <c r="D1569" s="88"/>
      <c r="E1569" s="88"/>
      <c r="F1569" s="88"/>
      <c r="G1569" s="88"/>
      <c r="H1569" s="88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88"/>
      <c r="B1570" s="88"/>
      <c r="C1570" s="88"/>
      <c r="D1570" s="88"/>
      <c r="E1570" s="88"/>
      <c r="F1570" s="88"/>
      <c r="G1570" s="88"/>
      <c r="H1570" s="88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88"/>
      <c r="B1571" s="88"/>
      <c r="C1571" s="88"/>
      <c r="D1571" s="88"/>
      <c r="E1571" s="88"/>
      <c r="F1571" s="88"/>
      <c r="G1571" s="88"/>
      <c r="H1571" s="88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88"/>
      <c r="B1572" s="88"/>
      <c r="C1572" s="88"/>
      <c r="D1572" s="88"/>
      <c r="E1572" s="88"/>
      <c r="F1572" s="88"/>
      <c r="G1572" s="88"/>
      <c r="H1572" s="88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88"/>
      <c r="B1573" s="88"/>
      <c r="C1573" s="88"/>
      <c r="D1573" s="88"/>
      <c r="E1573" s="88"/>
      <c r="F1573" s="88"/>
      <c r="G1573" s="88"/>
      <c r="H1573" s="88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88"/>
      <c r="B1574" s="88"/>
      <c r="C1574" s="88"/>
      <c r="D1574" s="88"/>
      <c r="E1574" s="88"/>
      <c r="F1574" s="88"/>
      <c r="G1574" s="88"/>
      <c r="H1574" s="88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88"/>
      <c r="B1575" s="88"/>
      <c r="C1575" s="88"/>
      <c r="D1575" s="88"/>
      <c r="E1575" s="88"/>
      <c r="F1575" s="88"/>
      <c r="G1575" s="88"/>
      <c r="H1575" s="88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88"/>
      <c r="B1576" s="88"/>
      <c r="C1576" s="88"/>
      <c r="D1576" s="88"/>
      <c r="E1576" s="88"/>
      <c r="F1576" s="88"/>
      <c r="G1576" s="88"/>
      <c r="H1576" s="88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88"/>
      <c r="B1577" s="88"/>
      <c r="C1577" s="88"/>
      <c r="D1577" s="88"/>
      <c r="E1577" s="88"/>
      <c r="F1577" s="88"/>
      <c r="G1577" s="88"/>
      <c r="H1577" s="88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88"/>
      <c r="B1578" s="88"/>
      <c r="C1578" s="88"/>
      <c r="D1578" s="88"/>
      <c r="E1578" s="88"/>
      <c r="F1578" s="88"/>
      <c r="G1578" s="88"/>
      <c r="H1578" s="88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88"/>
      <c r="B1579" s="88"/>
      <c r="C1579" s="88"/>
      <c r="D1579" s="88"/>
      <c r="E1579" s="88"/>
      <c r="F1579" s="88"/>
      <c r="G1579" s="88"/>
      <c r="H1579" s="88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88"/>
      <c r="B1580" s="88"/>
      <c r="C1580" s="88"/>
      <c r="D1580" s="88"/>
      <c r="E1580" s="88"/>
      <c r="F1580" s="88"/>
      <c r="G1580" s="88"/>
      <c r="H1580" s="88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88"/>
      <c r="B1581" s="88"/>
      <c r="C1581" s="88"/>
      <c r="D1581" s="88"/>
      <c r="E1581" s="88"/>
      <c r="F1581" s="88"/>
      <c r="G1581" s="88"/>
      <c r="H1581" s="88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88"/>
      <c r="B1582" s="88"/>
      <c r="C1582" s="88"/>
      <c r="D1582" s="88"/>
      <c r="E1582" s="88"/>
      <c r="F1582" s="88"/>
      <c r="G1582" s="88"/>
      <c r="H1582" s="88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88"/>
      <c r="B1583" s="88"/>
      <c r="C1583" s="88"/>
      <c r="D1583" s="88"/>
      <c r="E1583" s="88"/>
      <c r="F1583" s="88"/>
      <c r="G1583" s="88"/>
      <c r="H1583" s="88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88"/>
      <c r="B1584" s="88"/>
      <c r="C1584" s="88"/>
      <c r="D1584" s="88"/>
      <c r="E1584" s="88"/>
      <c r="F1584" s="88"/>
      <c r="G1584" s="88"/>
      <c r="H1584" s="88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88"/>
      <c r="B1585" s="88"/>
      <c r="C1585" s="88"/>
      <c r="D1585" s="88"/>
      <c r="E1585" s="88"/>
      <c r="F1585" s="88"/>
      <c r="G1585" s="88"/>
      <c r="H1585" s="88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88"/>
      <c r="B1586" s="88"/>
      <c r="C1586" s="88"/>
      <c r="D1586" s="88"/>
      <c r="E1586" s="88"/>
      <c r="F1586" s="88"/>
      <c r="G1586" s="88"/>
      <c r="H1586" s="88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88"/>
      <c r="B1587" s="88"/>
      <c r="C1587" s="88"/>
      <c r="D1587" s="88"/>
      <c r="E1587" s="88"/>
      <c r="F1587" s="88"/>
      <c r="G1587" s="88"/>
      <c r="H1587" s="88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88"/>
      <c r="B1588" s="88"/>
      <c r="C1588" s="88"/>
      <c r="D1588" s="88"/>
      <c r="E1588" s="88"/>
      <c r="F1588" s="88"/>
      <c r="G1588" s="88"/>
      <c r="H1588" s="88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88"/>
      <c r="B1589" s="88"/>
      <c r="C1589" s="88"/>
      <c r="D1589" s="88"/>
      <c r="E1589" s="88"/>
      <c r="F1589" s="88"/>
      <c r="G1589" s="88"/>
      <c r="H1589" s="88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88"/>
      <c r="B1590" s="88"/>
      <c r="C1590" s="88"/>
      <c r="D1590" s="88"/>
      <c r="E1590" s="88"/>
      <c r="F1590" s="88"/>
      <c r="G1590" s="88"/>
      <c r="H1590" s="88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88"/>
      <c r="B1591" s="88"/>
      <c r="C1591" s="88"/>
      <c r="D1591" s="88"/>
      <c r="E1591" s="88"/>
      <c r="F1591" s="88"/>
      <c r="G1591" s="88"/>
      <c r="H1591" s="88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88"/>
      <c r="B1592" s="88"/>
      <c r="C1592" s="88"/>
      <c r="D1592" s="88"/>
      <c r="E1592" s="88"/>
      <c r="F1592" s="88"/>
      <c r="G1592" s="88"/>
      <c r="H1592" s="88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88"/>
      <c r="B1593" s="88"/>
      <c r="C1593" s="88"/>
      <c r="D1593" s="88"/>
      <c r="E1593" s="88"/>
      <c r="F1593" s="88"/>
      <c r="G1593" s="88"/>
      <c r="H1593" s="88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88"/>
      <c r="B1594" s="88"/>
      <c r="C1594" s="88"/>
      <c r="D1594" s="88"/>
      <c r="E1594" s="88"/>
      <c r="F1594" s="88"/>
      <c r="G1594" s="88"/>
      <c r="H1594" s="88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88"/>
      <c r="B1595" s="88"/>
      <c r="C1595" s="88"/>
      <c r="D1595" s="88"/>
      <c r="E1595" s="88"/>
      <c r="F1595" s="88"/>
      <c r="G1595" s="88"/>
      <c r="H1595" s="88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88"/>
      <c r="B1596" s="88"/>
      <c r="C1596" s="88"/>
      <c r="D1596" s="88"/>
      <c r="E1596" s="88"/>
      <c r="F1596" s="88"/>
      <c r="G1596" s="88"/>
      <c r="H1596" s="88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88"/>
      <c r="B1597" s="88"/>
      <c r="C1597" s="88"/>
      <c r="D1597" s="88"/>
      <c r="E1597" s="88"/>
      <c r="F1597" s="88"/>
      <c r="G1597" s="88"/>
      <c r="H1597" s="88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88"/>
      <c r="B1598" s="88"/>
      <c r="C1598" s="88"/>
      <c r="D1598" s="88"/>
      <c r="E1598" s="88"/>
      <c r="F1598" s="88"/>
      <c r="G1598" s="88"/>
      <c r="H1598" s="88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88"/>
      <c r="B1599" s="88"/>
      <c r="C1599" s="88"/>
      <c r="D1599" s="88"/>
      <c r="E1599" s="88"/>
      <c r="F1599" s="88"/>
      <c r="G1599" s="88"/>
      <c r="H1599" s="88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88"/>
      <c r="B1600" s="88"/>
      <c r="C1600" s="88"/>
      <c r="D1600" s="88"/>
      <c r="E1600" s="88"/>
      <c r="F1600" s="88"/>
      <c r="G1600" s="88"/>
      <c r="H1600" s="88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88"/>
      <c r="B1601" s="88"/>
      <c r="C1601" s="88"/>
      <c r="D1601" s="88"/>
      <c r="E1601" s="88"/>
      <c r="F1601" s="88"/>
      <c r="G1601" s="88"/>
      <c r="H1601" s="88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88"/>
      <c r="B1602" s="88"/>
      <c r="C1602" s="88"/>
      <c r="D1602" s="88"/>
      <c r="E1602" s="88"/>
      <c r="F1602" s="88"/>
      <c r="G1602" s="88"/>
      <c r="H1602" s="88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88"/>
      <c r="B1603" s="88"/>
      <c r="C1603" s="88"/>
      <c r="D1603" s="88"/>
      <c r="E1603" s="88"/>
      <c r="F1603" s="88"/>
      <c r="G1603" s="88"/>
      <c r="H1603" s="88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88"/>
      <c r="B1604" s="88"/>
      <c r="C1604" s="88"/>
      <c r="D1604" s="88"/>
      <c r="E1604" s="88"/>
      <c r="F1604" s="88"/>
      <c r="G1604" s="88"/>
      <c r="H1604" s="88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88"/>
      <c r="B1605" s="88"/>
      <c r="C1605" s="88"/>
      <c r="D1605" s="88"/>
      <c r="E1605" s="88"/>
      <c r="F1605" s="88"/>
      <c r="G1605" s="88"/>
      <c r="H1605" s="88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88"/>
      <c r="B1606" s="88"/>
      <c r="C1606" s="88"/>
      <c r="D1606" s="88"/>
      <c r="E1606" s="88"/>
      <c r="F1606" s="88"/>
      <c r="G1606" s="88"/>
      <c r="H1606" s="88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88"/>
      <c r="B1607" s="88"/>
      <c r="C1607" s="88"/>
      <c r="D1607" s="88"/>
      <c r="E1607" s="88"/>
      <c r="F1607" s="88"/>
      <c r="G1607" s="88"/>
      <c r="H1607" s="88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88"/>
      <c r="B1608" s="88"/>
      <c r="C1608" s="88"/>
      <c r="D1608" s="88"/>
      <c r="E1608" s="88"/>
      <c r="F1608" s="88"/>
      <c r="G1608" s="88"/>
      <c r="H1608" s="88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88"/>
      <c r="B1609" s="88"/>
      <c r="C1609" s="88"/>
      <c r="D1609" s="88"/>
      <c r="E1609" s="88"/>
      <c r="F1609" s="88"/>
      <c r="G1609" s="88"/>
      <c r="H1609" s="88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88"/>
      <c r="B1610" s="88"/>
      <c r="C1610" s="88"/>
      <c r="D1610" s="88"/>
      <c r="E1610" s="88"/>
      <c r="F1610" s="88"/>
      <c r="G1610" s="88"/>
      <c r="H1610" s="88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88"/>
      <c r="B1611" s="88"/>
      <c r="C1611" s="88"/>
      <c r="D1611" s="88"/>
      <c r="E1611" s="88"/>
      <c r="F1611" s="88"/>
      <c r="G1611" s="88"/>
      <c r="H1611" s="88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88"/>
      <c r="B1612" s="88"/>
      <c r="C1612" s="88"/>
      <c r="D1612" s="88"/>
      <c r="E1612" s="88"/>
      <c r="F1612" s="88"/>
      <c r="G1612" s="88"/>
      <c r="H1612" s="88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88"/>
      <c r="B1613" s="88"/>
      <c r="C1613" s="88"/>
      <c r="D1613" s="88"/>
      <c r="E1613" s="88"/>
      <c r="F1613" s="88"/>
      <c r="G1613" s="88"/>
      <c r="H1613" s="88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88"/>
      <c r="B1614" s="88"/>
      <c r="C1614" s="88"/>
      <c r="D1614" s="88"/>
      <c r="E1614" s="88"/>
      <c r="F1614" s="88"/>
      <c r="G1614" s="88"/>
      <c r="H1614" s="88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88"/>
      <c r="B1615" s="88"/>
      <c r="C1615" s="88"/>
      <c r="D1615" s="88"/>
      <c r="E1615" s="88"/>
      <c r="F1615" s="88"/>
      <c r="G1615" s="88"/>
      <c r="H1615" s="88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88"/>
      <c r="B1616" s="88"/>
      <c r="C1616" s="88"/>
      <c r="D1616" s="88"/>
      <c r="E1616" s="88"/>
      <c r="F1616" s="88"/>
      <c r="G1616" s="88"/>
      <c r="H1616" s="88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88"/>
      <c r="B1617" s="88"/>
      <c r="C1617" s="88"/>
      <c r="D1617" s="88"/>
      <c r="E1617" s="88"/>
      <c r="F1617" s="88"/>
      <c r="G1617" s="88"/>
      <c r="H1617" s="88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88"/>
      <c r="B1618" s="88"/>
      <c r="C1618" s="88"/>
      <c r="D1618" s="88"/>
      <c r="E1618" s="88"/>
      <c r="F1618" s="88"/>
      <c r="G1618" s="88"/>
      <c r="H1618" s="88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88"/>
      <c r="B1619" s="88"/>
      <c r="C1619" s="88"/>
      <c r="D1619" s="88"/>
      <c r="E1619" s="88"/>
      <c r="F1619" s="88"/>
      <c r="G1619" s="88"/>
      <c r="H1619" s="88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88"/>
      <c r="B1620" s="88"/>
      <c r="C1620" s="88"/>
      <c r="D1620" s="88"/>
      <c r="E1620" s="88"/>
      <c r="F1620" s="88"/>
      <c r="G1620" s="88"/>
      <c r="H1620" s="88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88"/>
      <c r="B1621" s="88"/>
      <c r="C1621" s="88"/>
      <c r="D1621" s="88"/>
      <c r="E1621" s="88"/>
      <c r="F1621" s="88"/>
      <c r="G1621" s="88"/>
      <c r="H1621" s="88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88"/>
      <c r="B1622" s="88"/>
      <c r="C1622" s="88"/>
      <c r="D1622" s="88"/>
      <c r="E1622" s="88"/>
      <c r="F1622" s="88"/>
      <c r="G1622" s="88"/>
      <c r="H1622" s="88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88"/>
      <c r="B1623" s="88"/>
      <c r="C1623" s="88"/>
      <c r="D1623" s="88"/>
      <c r="E1623" s="88"/>
      <c r="F1623" s="88"/>
      <c r="G1623" s="88"/>
      <c r="H1623" s="88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88"/>
      <c r="B1624" s="88"/>
      <c r="C1624" s="88"/>
      <c r="D1624" s="88"/>
      <c r="E1624" s="88"/>
      <c r="F1624" s="88"/>
      <c r="G1624" s="88"/>
      <c r="H1624" s="88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88"/>
      <c r="B1625" s="88"/>
      <c r="C1625" s="88"/>
      <c r="D1625" s="88"/>
      <c r="E1625" s="88"/>
      <c r="F1625" s="88"/>
      <c r="G1625" s="88"/>
      <c r="H1625" s="88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88"/>
      <c r="B1626" s="88"/>
      <c r="C1626" s="88"/>
      <c r="D1626" s="88"/>
      <c r="E1626" s="88"/>
      <c r="F1626" s="88"/>
      <c r="G1626" s="88"/>
      <c r="H1626" s="88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88"/>
      <c r="B1627" s="88"/>
      <c r="C1627" s="88"/>
      <c r="D1627" s="88"/>
      <c r="E1627" s="88"/>
      <c r="F1627" s="88"/>
      <c r="G1627" s="88"/>
      <c r="H1627" s="88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88"/>
      <c r="B1628" s="88"/>
      <c r="C1628" s="88"/>
      <c r="D1628" s="88"/>
      <c r="E1628" s="88"/>
      <c r="F1628" s="88"/>
      <c r="G1628" s="88"/>
      <c r="H1628" s="88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88"/>
      <c r="B1629" s="88"/>
      <c r="C1629" s="88"/>
      <c r="D1629" s="88"/>
      <c r="E1629" s="88"/>
      <c r="F1629" s="88"/>
      <c r="G1629" s="88"/>
      <c r="H1629" s="88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88"/>
      <c r="B1630" s="88"/>
      <c r="C1630" s="88"/>
      <c r="D1630" s="88"/>
      <c r="E1630" s="88"/>
      <c r="F1630" s="88"/>
      <c r="G1630" s="88"/>
      <c r="H1630" s="88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88"/>
      <c r="B1631" s="88"/>
      <c r="C1631" s="88"/>
      <c r="D1631" s="88"/>
      <c r="E1631" s="88"/>
      <c r="F1631" s="88"/>
      <c r="G1631" s="88"/>
      <c r="H1631" s="88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88"/>
      <c r="B1632" s="88"/>
      <c r="C1632" s="88"/>
      <c r="D1632" s="88"/>
      <c r="E1632" s="88"/>
      <c r="F1632" s="88"/>
      <c r="G1632" s="88"/>
      <c r="H1632" s="88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88"/>
      <c r="B1633" s="88"/>
      <c r="C1633" s="88"/>
      <c r="D1633" s="88"/>
      <c r="E1633" s="88"/>
      <c r="F1633" s="88"/>
      <c r="G1633" s="88"/>
      <c r="H1633" s="88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88"/>
      <c r="B1634" s="88"/>
      <c r="C1634" s="88"/>
      <c r="D1634" s="88"/>
      <c r="E1634" s="88"/>
      <c r="F1634" s="88"/>
      <c r="G1634" s="88"/>
      <c r="H1634" s="88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88"/>
      <c r="B1635" s="88"/>
      <c r="C1635" s="88"/>
      <c r="D1635" s="88"/>
      <c r="E1635" s="88"/>
      <c r="F1635" s="88"/>
      <c r="G1635" s="88"/>
      <c r="H1635" s="88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88"/>
      <c r="B1636" s="88"/>
      <c r="C1636" s="88"/>
      <c r="D1636" s="88"/>
      <c r="E1636" s="88"/>
      <c r="F1636" s="88"/>
      <c r="G1636" s="88"/>
      <c r="H1636" s="88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88"/>
      <c r="B1637" s="88"/>
      <c r="C1637" s="88"/>
      <c r="D1637" s="88"/>
      <c r="E1637" s="88"/>
      <c r="F1637" s="88"/>
      <c r="G1637" s="88"/>
      <c r="H1637" s="88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88"/>
      <c r="B1638" s="88"/>
      <c r="C1638" s="88"/>
      <c r="D1638" s="88"/>
      <c r="E1638" s="88"/>
      <c r="F1638" s="88"/>
      <c r="G1638" s="88"/>
      <c r="H1638" s="88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88"/>
      <c r="B1639" s="88"/>
      <c r="C1639" s="88"/>
      <c r="D1639" s="88"/>
      <c r="E1639" s="88"/>
      <c r="F1639" s="88"/>
      <c r="G1639" s="88"/>
      <c r="H1639" s="88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88"/>
      <c r="B1640" s="88"/>
      <c r="C1640" s="88"/>
      <c r="D1640" s="88"/>
      <c r="E1640" s="88"/>
      <c r="F1640" s="88"/>
      <c r="G1640" s="88"/>
      <c r="H1640" s="88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88"/>
      <c r="B1641" s="88"/>
      <c r="C1641" s="88"/>
      <c r="D1641" s="88"/>
      <c r="E1641" s="88"/>
      <c r="F1641" s="88"/>
      <c r="G1641" s="88"/>
      <c r="H1641" s="88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88"/>
      <c r="B1642" s="88"/>
      <c r="C1642" s="88"/>
      <c r="D1642" s="88"/>
      <c r="E1642" s="88"/>
      <c r="F1642" s="88"/>
      <c r="G1642" s="88"/>
      <c r="H1642" s="88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88"/>
      <c r="B1643" s="88"/>
      <c r="C1643" s="88"/>
      <c r="D1643" s="88"/>
      <c r="E1643" s="88"/>
      <c r="F1643" s="88"/>
      <c r="G1643" s="88"/>
      <c r="H1643" s="88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88"/>
      <c r="B1644" s="88"/>
      <c r="C1644" s="88"/>
      <c r="D1644" s="88"/>
      <c r="E1644" s="88"/>
      <c r="F1644" s="88"/>
      <c r="G1644" s="88"/>
      <c r="H1644" s="88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88"/>
      <c r="B1645" s="88"/>
      <c r="C1645" s="88"/>
      <c r="D1645" s="88"/>
      <c r="E1645" s="88"/>
      <c r="F1645" s="88"/>
      <c r="G1645" s="88"/>
      <c r="H1645" s="88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88"/>
      <c r="B1646" s="88"/>
      <c r="C1646" s="88"/>
      <c r="D1646" s="88"/>
      <c r="E1646" s="88"/>
      <c r="F1646" s="88"/>
      <c r="G1646" s="88"/>
      <c r="H1646" s="88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88"/>
      <c r="B1647" s="88"/>
      <c r="C1647" s="88"/>
      <c r="D1647" s="88"/>
      <c r="E1647" s="88"/>
      <c r="F1647" s="88"/>
      <c r="G1647" s="88"/>
      <c r="H1647" s="88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88"/>
      <c r="B1648" s="88"/>
      <c r="C1648" s="88"/>
      <c r="D1648" s="88"/>
      <c r="E1648" s="88"/>
      <c r="F1648" s="88"/>
      <c r="G1648" s="88"/>
      <c r="H1648" s="88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88"/>
      <c r="B1649" s="88"/>
      <c r="C1649" s="88"/>
      <c r="D1649" s="88"/>
      <c r="E1649" s="88"/>
      <c r="F1649" s="88"/>
      <c r="G1649" s="88"/>
      <c r="H1649" s="88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88"/>
      <c r="B1650" s="88"/>
      <c r="C1650" s="88"/>
      <c r="D1650" s="88"/>
      <c r="E1650" s="88"/>
      <c r="F1650" s="88"/>
      <c r="G1650" s="88"/>
      <c r="H1650" s="88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88"/>
      <c r="B1651" s="88"/>
      <c r="C1651" s="88"/>
      <c r="D1651" s="88"/>
      <c r="E1651" s="88"/>
      <c r="F1651" s="88"/>
      <c r="G1651" s="88"/>
      <c r="H1651" s="88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88"/>
      <c r="B1652" s="88"/>
      <c r="C1652" s="88"/>
      <c r="D1652" s="88"/>
      <c r="E1652" s="88"/>
      <c r="F1652" s="88"/>
      <c r="G1652" s="88"/>
      <c r="H1652" s="88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88"/>
      <c r="B1653" s="88"/>
      <c r="C1653" s="88"/>
      <c r="D1653" s="88"/>
      <c r="E1653" s="88"/>
      <c r="F1653" s="88"/>
      <c r="G1653" s="88"/>
      <c r="H1653" s="88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88"/>
      <c r="B1654" s="88"/>
      <c r="C1654" s="88"/>
      <c r="D1654" s="88"/>
      <c r="E1654" s="88"/>
      <c r="F1654" s="88"/>
      <c r="G1654" s="88"/>
      <c r="H1654" s="88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88"/>
      <c r="B1655" s="88"/>
      <c r="C1655" s="88"/>
      <c r="D1655" s="88"/>
      <c r="E1655" s="88"/>
      <c r="F1655" s="88"/>
      <c r="G1655" s="88"/>
      <c r="H1655" s="88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88"/>
      <c r="B1656" s="88"/>
      <c r="C1656" s="88"/>
      <c r="D1656" s="88"/>
      <c r="E1656" s="88"/>
      <c r="F1656" s="88"/>
      <c r="G1656" s="88"/>
      <c r="H1656" s="88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88"/>
      <c r="B1657" s="88"/>
      <c r="C1657" s="88"/>
      <c r="D1657" s="88"/>
      <c r="E1657" s="88"/>
      <c r="F1657" s="88"/>
      <c r="G1657" s="88"/>
      <c r="H1657" s="88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88"/>
      <c r="B1658" s="88"/>
      <c r="C1658" s="88"/>
      <c r="D1658" s="88"/>
      <c r="E1658" s="88"/>
      <c r="F1658" s="88"/>
      <c r="G1658" s="88"/>
      <c r="H1658" s="88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88"/>
      <c r="B1659" s="88"/>
      <c r="C1659" s="88"/>
      <c r="D1659" s="88"/>
      <c r="E1659" s="88"/>
      <c r="F1659" s="88"/>
      <c r="G1659" s="88"/>
      <c r="H1659" s="88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88"/>
      <c r="B1660" s="88"/>
      <c r="C1660" s="88"/>
      <c r="D1660" s="88"/>
      <c r="E1660" s="88"/>
      <c r="F1660" s="88"/>
      <c r="G1660" s="88"/>
      <c r="H1660" s="88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88"/>
      <c r="B1661" s="88"/>
      <c r="C1661" s="88"/>
      <c r="D1661" s="88"/>
      <c r="E1661" s="88"/>
      <c r="F1661" s="88"/>
      <c r="G1661" s="88"/>
      <c r="H1661" s="88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88"/>
      <c r="B1662" s="88"/>
      <c r="C1662" s="88"/>
      <c r="D1662" s="88"/>
      <c r="E1662" s="88"/>
      <c r="F1662" s="88"/>
      <c r="G1662" s="88"/>
      <c r="H1662" s="88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88"/>
      <c r="B1663" s="88"/>
      <c r="C1663" s="88"/>
      <c r="D1663" s="88"/>
      <c r="E1663" s="88"/>
      <c r="F1663" s="88"/>
      <c r="G1663" s="88"/>
      <c r="H1663" s="88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88"/>
      <c r="B1664" s="88"/>
      <c r="C1664" s="88"/>
      <c r="D1664" s="88"/>
      <c r="E1664" s="88"/>
      <c r="F1664" s="88"/>
      <c r="G1664" s="88"/>
      <c r="H1664" s="88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88"/>
      <c r="B1665" s="88"/>
      <c r="C1665" s="88"/>
      <c r="D1665" s="88"/>
      <c r="E1665" s="88"/>
      <c r="F1665" s="88"/>
      <c r="G1665" s="88"/>
      <c r="H1665" s="88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88"/>
      <c r="B1666" s="88"/>
      <c r="C1666" s="88"/>
      <c r="D1666" s="88"/>
      <c r="E1666" s="88"/>
      <c r="F1666" s="88"/>
      <c r="G1666" s="88"/>
      <c r="H1666" s="88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88"/>
      <c r="B1667" s="88"/>
      <c r="C1667" s="88"/>
      <c r="D1667" s="88"/>
      <c r="E1667" s="88"/>
      <c r="F1667" s="88"/>
      <c r="G1667" s="88"/>
      <c r="H1667" s="88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88"/>
      <c r="B1668" s="88"/>
      <c r="C1668" s="88"/>
      <c r="D1668" s="88"/>
      <c r="E1668" s="88"/>
      <c r="F1668" s="88"/>
      <c r="G1668" s="88"/>
      <c r="H1668" s="88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88"/>
      <c r="B1669" s="88"/>
      <c r="C1669" s="88"/>
      <c r="D1669" s="88"/>
      <c r="E1669" s="88"/>
      <c r="F1669" s="88"/>
      <c r="G1669" s="88"/>
      <c r="H1669" s="88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88"/>
      <c r="B1670" s="88"/>
      <c r="C1670" s="88"/>
      <c r="D1670" s="88"/>
      <c r="E1670" s="88"/>
      <c r="F1670" s="88"/>
      <c r="G1670" s="88"/>
      <c r="H1670" s="88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88"/>
      <c r="B1671" s="88"/>
      <c r="C1671" s="88"/>
      <c r="D1671" s="88"/>
      <c r="E1671" s="88"/>
      <c r="F1671" s="88"/>
      <c r="G1671" s="88"/>
      <c r="H1671" s="88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88"/>
      <c r="B1672" s="88"/>
      <c r="C1672" s="88"/>
      <c r="D1672" s="88"/>
      <c r="E1672" s="88"/>
      <c r="F1672" s="88"/>
      <c r="G1672" s="88"/>
      <c r="H1672" s="88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88"/>
      <c r="B1673" s="88"/>
      <c r="C1673" s="88"/>
      <c r="D1673" s="88"/>
      <c r="E1673" s="88"/>
      <c r="F1673" s="88"/>
      <c r="G1673" s="88"/>
      <c r="H1673" s="88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88"/>
      <c r="B1674" s="88"/>
      <c r="C1674" s="88"/>
      <c r="D1674" s="88"/>
      <c r="E1674" s="88"/>
      <c r="F1674" s="88"/>
      <c r="G1674" s="88"/>
      <c r="H1674" s="88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88"/>
      <c r="B1675" s="88"/>
      <c r="C1675" s="88"/>
      <c r="D1675" s="88"/>
      <c r="E1675" s="88"/>
      <c r="F1675" s="88"/>
      <c r="G1675" s="88"/>
      <c r="H1675" s="88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88"/>
      <c r="B1676" s="88"/>
      <c r="C1676" s="88"/>
      <c r="D1676" s="88"/>
      <c r="E1676" s="88"/>
      <c r="F1676" s="88"/>
      <c r="G1676" s="88"/>
      <c r="H1676" s="88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88"/>
      <c r="B1677" s="88"/>
      <c r="C1677" s="88"/>
      <c r="D1677" s="88"/>
      <c r="E1677" s="88"/>
      <c r="F1677" s="88"/>
      <c r="G1677" s="88"/>
      <c r="H1677" s="88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88"/>
      <c r="B1678" s="88"/>
      <c r="C1678" s="88"/>
      <c r="D1678" s="88"/>
      <c r="E1678" s="88"/>
      <c r="F1678" s="88"/>
      <c r="G1678" s="88"/>
      <c r="H1678" s="88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88"/>
      <c r="B1679" s="88"/>
      <c r="C1679" s="88"/>
      <c r="D1679" s="88"/>
      <c r="E1679" s="88"/>
      <c r="F1679" s="88"/>
      <c r="G1679" s="88"/>
      <c r="H1679" s="88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88"/>
      <c r="B1680" s="88"/>
      <c r="C1680" s="88"/>
      <c r="D1680" s="88"/>
      <c r="E1680" s="88"/>
      <c r="F1680" s="88"/>
      <c r="G1680" s="88"/>
      <c r="H1680" s="88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88"/>
      <c r="B1681" s="88"/>
      <c r="C1681" s="88"/>
      <c r="D1681" s="88"/>
      <c r="E1681" s="88"/>
      <c r="F1681" s="88"/>
      <c r="G1681" s="88"/>
      <c r="H1681" s="88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88"/>
      <c r="B1682" s="88"/>
      <c r="C1682" s="88"/>
      <c r="D1682" s="88"/>
      <c r="E1682" s="88"/>
      <c r="F1682" s="88"/>
      <c r="G1682" s="88"/>
      <c r="H1682" s="88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88"/>
      <c r="B1683" s="88"/>
      <c r="C1683" s="88"/>
      <c r="D1683" s="88"/>
      <c r="E1683" s="88"/>
      <c r="F1683" s="88"/>
      <c r="G1683" s="88"/>
      <c r="H1683" s="88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88"/>
      <c r="B1684" s="88"/>
      <c r="C1684" s="88"/>
      <c r="D1684" s="88"/>
      <c r="E1684" s="88"/>
      <c r="F1684" s="88"/>
      <c r="G1684" s="88"/>
      <c r="H1684" s="88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88"/>
      <c r="B1685" s="88"/>
      <c r="C1685" s="88"/>
      <c r="D1685" s="88"/>
      <c r="E1685" s="88"/>
      <c r="F1685" s="88"/>
      <c r="G1685" s="88"/>
      <c r="H1685" s="88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88"/>
      <c r="B1686" s="88"/>
      <c r="C1686" s="88"/>
      <c r="D1686" s="88"/>
      <c r="E1686" s="88"/>
      <c r="F1686" s="88"/>
      <c r="G1686" s="88"/>
      <c r="H1686" s="88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88"/>
      <c r="B1687" s="88"/>
      <c r="C1687" s="88"/>
      <c r="D1687" s="88"/>
      <c r="E1687" s="88"/>
      <c r="F1687" s="88"/>
      <c r="G1687" s="88"/>
      <c r="H1687" s="88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88"/>
      <c r="B1688" s="88"/>
      <c r="C1688" s="88"/>
      <c r="D1688" s="88"/>
      <c r="E1688" s="88"/>
      <c r="F1688" s="88"/>
      <c r="G1688" s="88"/>
      <c r="H1688" s="88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88"/>
      <c r="B1689" s="88"/>
      <c r="C1689" s="88"/>
      <c r="D1689" s="88"/>
      <c r="E1689" s="88"/>
      <c r="F1689" s="88"/>
      <c r="G1689" s="88"/>
      <c r="H1689" s="88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88"/>
      <c r="B1690" s="88"/>
      <c r="C1690" s="88"/>
      <c r="D1690" s="88"/>
      <c r="E1690" s="88"/>
      <c r="F1690" s="88"/>
      <c r="G1690" s="88"/>
      <c r="H1690" s="88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88"/>
      <c r="B1691" s="88"/>
      <c r="C1691" s="88"/>
      <c r="D1691" s="88"/>
      <c r="E1691" s="88"/>
      <c r="F1691" s="88"/>
      <c r="G1691" s="88"/>
      <c r="H1691" s="88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88"/>
      <c r="B1692" s="88"/>
      <c r="C1692" s="88"/>
      <c r="D1692" s="88"/>
      <c r="E1692" s="88"/>
      <c r="F1692" s="88"/>
      <c r="G1692" s="88"/>
      <c r="H1692" s="88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88"/>
      <c r="B1693" s="88"/>
      <c r="C1693" s="88"/>
      <c r="D1693" s="88"/>
      <c r="E1693" s="88"/>
      <c r="F1693" s="88"/>
      <c r="G1693" s="88"/>
      <c r="H1693" s="88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88"/>
      <c r="B1694" s="88"/>
      <c r="C1694" s="88"/>
      <c r="D1694" s="88"/>
      <c r="E1694" s="88"/>
      <c r="F1694" s="88"/>
      <c r="G1694" s="88"/>
      <c r="H1694" s="88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88"/>
      <c r="B1695" s="88"/>
      <c r="C1695" s="88"/>
      <c r="D1695" s="88"/>
      <c r="E1695" s="88"/>
      <c r="F1695" s="88"/>
      <c r="G1695" s="88"/>
      <c r="H1695" s="88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88"/>
      <c r="B1696" s="88"/>
      <c r="C1696" s="88"/>
      <c r="D1696" s="88"/>
      <c r="E1696" s="88"/>
      <c r="F1696" s="88"/>
      <c r="G1696" s="88"/>
      <c r="H1696" s="88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88"/>
      <c r="B1697" s="88"/>
      <c r="C1697" s="88"/>
      <c r="D1697" s="88"/>
      <c r="E1697" s="88"/>
      <c r="F1697" s="88"/>
      <c r="G1697" s="88"/>
      <c r="H1697" s="88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88"/>
      <c r="B1698" s="88"/>
      <c r="C1698" s="88"/>
      <c r="D1698" s="88"/>
      <c r="E1698" s="88"/>
      <c r="F1698" s="88"/>
      <c r="G1698" s="88"/>
      <c r="H1698" s="88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88"/>
      <c r="B1699" s="88"/>
      <c r="C1699" s="88"/>
      <c r="D1699" s="88"/>
      <c r="E1699" s="88"/>
      <c r="F1699" s="88"/>
      <c r="G1699" s="88"/>
      <c r="H1699" s="88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88"/>
      <c r="B1700" s="88"/>
      <c r="C1700" s="88"/>
      <c r="D1700" s="88"/>
      <c r="E1700" s="88"/>
      <c r="F1700" s="88"/>
      <c r="G1700" s="88"/>
      <c r="H1700" s="88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88"/>
      <c r="B1701" s="88"/>
      <c r="C1701" s="88"/>
      <c r="D1701" s="88"/>
      <c r="E1701" s="88"/>
      <c r="F1701" s="88"/>
      <c r="G1701" s="88"/>
      <c r="H1701" s="88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88"/>
      <c r="B1702" s="88"/>
      <c r="C1702" s="88"/>
      <c r="D1702" s="88"/>
      <c r="E1702" s="88"/>
      <c r="F1702" s="88"/>
      <c r="G1702" s="88"/>
      <c r="H1702" s="88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88"/>
      <c r="B1703" s="88"/>
      <c r="C1703" s="88"/>
      <c r="D1703" s="88"/>
      <c r="E1703" s="88"/>
      <c r="F1703" s="88"/>
      <c r="G1703" s="88"/>
      <c r="H1703" s="88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88"/>
      <c r="B1704" s="88"/>
      <c r="C1704" s="88"/>
      <c r="D1704" s="88"/>
      <c r="E1704" s="88"/>
      <c r="F1704" s="88"/>
      <c r="G1704" s="88"/>
      <c r="H1704" s="88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88"/>
      <c r="B1705" s="88"/>
      <c r="C1705" s="88"/>
      <c r="D1705" s="88"/>
      <c r="E1705" s="88"/>
      <c r="F1705" s="88"/>
      <c r="G1705" s="88"/>
      <c r="H1705" s="88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88"/>
      <c r="B1706" s="88"/>
      <c r="C1706" s="88"/>
      <c r="D1706" s="88"/>
      <c r="E1706" s="88"/>
      <c r="F1706" s="88"/>
      <c r="G1706" s="88"/>
      <c r="H1706" s="88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88"/>
      <c r="B1707" s="88"/>
      <c r="C1707" s="88"/>
      <c r="D1707" s="88"/>
      <c r="E1707" s="88"/>
      <c r="F1707" s="88"/>
      <c r="G1707" s="88"/>
      <c r="H1707" s="88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88"/>
      <c r="B1708" s="88"/>
      <c r="C1708" s="88"/>
      <c r="D1708" s="88"/>
      <c r="E1708" s="88"/>
      <c r="F1708" s="88"/>
      <c r="G1708" s="88"/>
      <c r="H1708" s="88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88"/>
      <c r="B1709" s="88"/>
      <c r="C1709" s="88"/>
      <c r="D1709" s="88"/>
      <c r="E1709" s="88"/>
      <c r="F1709" s="88"/>
      <c r="G1709" s="88"/>
      <c r="H1709" s="88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88"/>
      <c r="B1710" s="88"/>
      <c r="C1710" s="88"/>
      <c r="D1710" s="88"/>
      <c r="E1710" s="88"/>
      <c r="F1710" s="88"/>
      <c r="G1710" s="88"/>
      <c r="H1710" s="88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88"/>
      <c r="B1711" s="88"/>
      <c r="C1711" s="88"/>
      <c r="D1711" s="88"/>
      <c r="E1711" s="88"/>
      <c r="F1711" s="88"/>
      <c r="G1711" s="88"/>
      <c r="H1711" s="88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88"/>
      <c r="B1712" s="88"/>
      <c r="C1712" s="88"/>
      <c r="D1712" s="88"/>
      <c r="E1712" s="88"/>
      <c r="F1712" s="88"/>
      <c r="G1712" s="88"/>
      <c r="H1712" s="88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88"/>
      <c r="B1713" s="88"/>
      <c r="C1713" s="88"/>
      <c r="D1713" s="88"/>
      <c r="E1713" s="88"/>
      <c r="F1713" s="88"/>
      <c r="G1713" s="88"/>
      <c r="H1713" s="88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88"/>
      <c r="B1714" s="88"/>
      <c r="C1714" s="88"/>
      <c r="D1714" s="88"/>
      <c r="E1714" s="88"/>
      <c r="F1714" s="88"/>
      <c r="G1714" s="88"/>
      <c r="H1714" s="88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88"/>
      <c r="B1715" s="88"/>
      <c r="C1715" s="88"/>
      <c r="D1715" s="88"/>
      <c r="E1715" s="88"/>
      <c r="F1715" s="88"/>
      <c r="G1715" s="88"/>
      <c r="H1715" s="88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88"/>
      <c r="B1716" s="88"/>
      <c r="C1716" s="88"/>
      <c r="D1716" s="88"/>
      <c r="E1716" s="88"/>
      <c r="F1716" s="88"/>
      <c r="G1716" s="88"/>
      <c r="H1716" s="88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88"/>
      <c r="B1717" s="88"/>
      <c r="C1717" s="88"/>
      <c r="D1717" s="88"/>
      <c r="E1717" s="88"/>
      <c r="F1717" s="88"/>
      <c r="G1717" s="88"/>
      <c r="H1717" s="88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88"/>
      <c r="B1718" s="88"/>
      <c r="C1718" s="88"/>
      <c r="D1718" s="88"/>
      <c r="E1718" s="88"/>
      <c r="F1718" s="88"/>
      <c r="G1718" s="88"/>
      <c r="H1718" s="88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88"/>
      <c r="B1719" s="88"/>
      <c r="C1719" s="88"/>
      <c r="D1719" s="88"/>
      <c r="E1719" s="88"/>
      <c r="F1719" s="88"/>
      <c r="G1719" s="88"/>
      <c r="H1719" s="88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88"/>
      <c r="B1720" s="88"/>
      <c r="C1720" s="88"/>
      <c r="D1720" s="88"/>
      <c r="E1720" s="88"/>
      <c r="F1720" s="88"/>
      <c r="G1720" s="88"/>
      <c r="H1720" s="88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88"/>
      <c r="B1721" s="88"/>
      <c r="C1721" s="88"/>
      <c r="D1721" s="88"/>
      <c r="E1721" s="88"/>
      <c r="F1721" s="88"/>
      <c r="G1721" s="88"/>
      <c r="H1721" s="88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88"/>
      <c r="B1722" s="88"/>
      <c r="C1722" s="88"/>
      <c r="D1722" s="88"/>
      <c r="E1722" s="88"/>
      <c r="F1722" s="88"/>
      <c r="G1722" s="88"/>
      <c r="H1722" s="88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88"/>
      <c r="B1723" s="88"/>
      <c r="C1723" s="88"/>
      <c r="D1723" s="88"/>
      <c r="E1723" s="88"/>
      <c r="F1723" s="88"/>
      <c r="G1723" s="88"/>
      <c r="H1723" s="88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88"/>
      <c r="B1724" s="88"/>
      <c r="C1724" s="88"/>
      <c r="D1724" s="88"/>
      <c r="E1724" s="88"/>
      <c r="F1724" s="88"/>
      <c r="G1724" s="88"/>
      <c r="H1724" s="88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88"/>
      <c r="B1725" s="88"/>
      <c r="C1725" s="88"/>
      <c r="D1725" s="88"/>
      <c r="E1725" s="88"/>
      <c r="F1725" s="88"/>
      <c r="G1725" s="88"/>
      <c r="H1725" s="88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88"/>
      <c r="B1726" s="88"/>
      <c r="C1726" s="88"/>
      <c r="D1726" s="88"/>
      <c r="E1726" s="88"/>
      <c r="F1726" s="88"/>
      <c r="G1726" s="88"/>
      <c r="H1726" s="88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88"/>
      <c r="B1727" s="88"/>
      <c r="C1727" s="88"/>
      <c r="D1727" s="88"/>
      <c r="E1727" s="88"/>
      <c r="F1727" s="88"/>
      <c r="G1727" s="88"/>
      <c r="H1727" s="88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88"/>
      <c r="B1728" s="88"/>
      <c r="C1728" s="88"/>
      <c r="D1728" s="88"/>
      <c r="E1728" s="88"/>
      <c r="F1728" s="88"/>
      <c r="G1728" s="88"/>
      <c r="H1728" s="88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88"/>
      <c r="B1729" s="88"/>
      <c r="C1729" s="88"/>
      <c r="D1729" s="88"/>
      <c r="E1729" s="88"/>
      <c r="F1729" s="88"/>
      <c r="G1729" s="88"/>
      <c r="H1729" s="88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88"/>
      <c r="B1730" s="88"/>
      <c r="C1730" s="88"/>
      <c r="D1730" s="88"/>
      <c r="E1730" s="88"/>
      <c r="F1730" s="88"/>
      <c r="G1730" s="88"/>
      <c r="H1730" s="88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88"/>
      <c r="B1731" s="88"/>
      <c r="C1731" s="88"/>
      <c r="D1731" s="88"/>
      <c r="E1731" s="88"/>
      <c r="F1731" s="88"/>
      <c r="G1731" s="88"/>
      <c r="H1731" s="88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88"/>
      <c r="B1732" s="88"/>
      <c r="C1732" s="88"/>
      <c r="D1732" s="88"/>
      <c r="E1732" s="88"/>
      <c r="F1732" s="88"/>
      <c r="G1732" s="88"/>
      <c r="H1732" s="88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88"/>
      <c r="B1733" s="88"/>
      <c r="C1733" s="88"/>
      <c r="D1733" s="88"/>
      <c r="E1733" s="88"/>
      <c r="F1733" s="88"/>
      <c r="G1733" s="88"/>
      <c r="H1733" s="88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88"/>
      <c r="B1734" s="88"/>
      <c r="C1734" s="88"/>
      <c r="D1734" s="88"/>
      <c r="E1734" s="88"/>
      <c r="F1734" s="88"/>
      <c r="G1734" s="88"/>
      <c r="H1734" s="88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88"/>
      <c r="B1735" s="88"/>
      <c r="C1735" s="88"/>
      <c r="D1735" s="88"/>
      <c r="E1735" s="88"/>
      <c r="F1735" s="88"/>
      <c r="G1735" s="88"/>
      <c r="H1735" s="88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88"/>
      <c r="B1736" s="88"/>
      <c r="C1736" s="88"/>
      <c r="D1736" s="88"/>
      <c r="E1736" s="88"/>
      <c r="F1736" s="88"/>
      <c r="G1736" s="88"/>
      <c r="H1736" s="88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88"/>
      <c r="B1737" s="88"/>
      <c r="C1737" s="88"/>
      <c r="D1737" s="88"/>
      <c r="E1737" s="88"/>
      <c r="F1737" s="88"/>
      <c r="G1737" s="88"/>
      <c r="H1737" s="88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88"/>
      <c r="B1738" s="88"/>
      <c r="C1738" s="88"/>
      <c r="D1738" s="88"/>
      <c r="E1738" s="88"/>
      <c r="F1738" s="88"/>
      <c r="G1738" s="88"/>
      <c r="H1738" s="88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88"/>
      <c r="B1739" s="88"/>
      <c r="C1739" s="88"/>
      <c r="D1739" s="88"/>
      <c r="E1739" s="88"/>
      <c r="F1739" s="88"/>
      <c r="G1739" s="88"/>
      <c r="H1739" s="88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88"/>
      <c r="B1740" s="88"/>
      <c r="C1740" s="88"/>
      <c r="D1740" s="88"/>
      <c r="E1740" s="88"/>
      <c r="F1740" s="88"/>
      <c r="G1740" s="88"/>
      <c r="H1740" s="88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88"/>
      <c r="B1741" s="88"/>
      <c r="C1741" s="88"/>
      <c r="D1741" s="88"/>
      <c r="E1741" s="88"/>
      <c r="F1741" s="88"/>
      <c r="G1741" s="88"/>
      <c r="H1741" s="88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88"/>
      <c r="B1742" s="88"/>
      <c r="C1742" s="88"/>
      <c r="D1742" s="88"/>
      <c r="E1742" s="88"/>
      <c r="F1742" s="88"/>
      <c r="G1742" s="88"/>
      <c r="H1742" s="88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88"/>
      <c r="B1743" s="88"/>
      <c r="C1743" s="88"/>
      <c r="D1743" s="88"/>
      <c r="E1743" s="88"/>
      <c r="F1743" s="88"/>
      <c r="G1743" s="88"/>
      <c r="H1743" s="88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88"/>
      <c r="B1744" s="88"/>
      <c r="C1744" s="88"/>
      <c r="D1744" s="88"/>
      <c r="E1744" s="88"/>
      <c r="F1744" s="88"/>
      <c r="G1744" s="88"/>
      <c r="H1744" s="88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88"/>
      <c r="B1745" s="88"/>
      <c r="C1745" s="88"/>
      <c r="D1745" s="88"/>
      <c r="E1745" s="88"/>
      <c r="F1745" s="88"/>
      <c r="G1745" s="88"/>
      <c r="H1745" s="88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88"/>
      <c r="B1746" s="88"/>
      <c r="C1746" s="88"/>
      <c r="D1746" s="88"/>
      <c r="E1746" s="88"/>
      <c r="F1746" s="88"/>
      <c r="G1746" s="88"/>
      <c r="H1746" s="88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88"/>
      <c r="B1747" s="88"/>
      <c r="C1747" s="88"/>
      <c r="D1747" s="88"/>
      <c r="E1747" s="88"/>
      <c r="F1747" s="88"/>
      <c r="G1747" s="88"/>
      <c r="H1747" s="88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88"/>
      <c r="B1748" s="88"/>
      <c r="C1748" s="88"/>
      <c r="D1748" s="88"/>
      <c r="E1748" s="88"/>
      <c r="F1748" s="88"/>
      <c r="G1748" s="88"/>
      <c r="H1748" s="88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88"/>
      <c r="B1749" s="88"/>
      <c r="C1749" s="88"/>
      <c r="D1749" s="88"/>
      <c r="E1749" s="88"/>
      <c r="F1749" s="88"/>
      <c r="G1749" s="88"/>
      <c r="H1749" s="88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88"/>
      <c r="B1750" s="88"/>
      <c r="C1750" s="88"/>
      <c r="D1750" s="88"/>
      <c r="E1750" s="88"/>
      <c r="F1750" s="88"/>
      <c r="G1750" s="88"/>
      <c r="H1750" s="88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88"/>
      <c r="B1751" s="88"/>
      <c r="C1751" s="88"/>
      <c r="D1751" s="88"/>
      <c r="E1751" s="88"/>
      <c r="F1751" s="88"/>
      <c r="G1751" s="88"/>
      <c r="H1751" s="88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88"/>
      <c r="B1752" s="88"/>
      <c r="C1752" s="88"/>
      <c r="D1752" s="88"/>
      <c r="E1752" s="88"/>
      <c r="F1752" s="88"/>
      <c r="G1752" s="88"/>
      <c r="H1752" s="88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88"/>
      <c r="B1753" s="88"/>
      <c r="C1753" s="88"/>
      <c r="D1753" s="88"/>
      <c r="E1753" s="88"/>
      <c r="F1753" s="88"/>
      <c r="G1753" s="88"/>
      <c r="H1753" s="88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88"/>
      <c r="B1754" s="88"/>
      <c r="C1754" s="88"/>
      <c r="D1754" s="88"/>
      <c r="E1754" s="88"/>
      <c r="F1754" s="88"/>
      <c r="G1754" s="88"/>
      <c r="H1754" s="88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88"/>
      <c r="B1755" s="88"/>
      <c r="C1755" s="88"/>
      <c r="D1755" s="88"/>
      <c r="E1755" s="88"/>
      <c r="F1755" s="88"/>
      <c r="G1755" s="88"/>
      <c r="H1755" s="88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88"/>
      <c r="B1756" s="88"/>
      <c r="C1756" s="88"/>
      <c r="D1756" s="88"/>
      <c r="E1756" s="88"/>
      <c r="F1756" s="88"/>
      <c r="G1756" s="88"/>
      <c r="H1756" s="88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88"/>
      <c r="B1757" s="88"/>
      <c r="C1757" s="88"/>
      <c r="D1757" s="88"/>
      <c r="E1757" s="88"/>
      <c r="F1757" s="88"/>
      <c r="G1757" s="88"/>
      <c r="H1757" s="88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88"/>
      <c r="B1758" s="88"/>
      <c r="C1758" s="88"/>
      <c r="D1758" s="88"/>
      <c r="E1758" s="88"/>
      <c r="F1758" s="88"/>
      <c r="G1758" s="88"/>
      <c r="H1758" s="88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88"/>
      <c r="B1759" s="88"/>
      <c r="C1759" s="88"/>
      <c r="D1759" s="88"/>
      <c r="E1759" s="88"/>
      <c r="F1759" s="88"/>
      <c r="G1759" s="88"/>
      <c r="H1759" s="88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88"/>
      <c r="B1760" s="88"/>
      <c r="C1760" s="88"/>
      <c r="D1760" s="88"/>
      <c r="E1760" s="88"/>
      <c r="F1760" s="88"/>
      <c r="G1760" s="88"/>
      <c r="H1760" s="88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88"/>
      <c r="B1761" s="88"/>
      <c r="C1761" s="88"/>
      <c r="D1761" s="88"/>
      <c r="E1761" s="88"/>
      <c r="F1761" s="88"/>
      <c r="G1761" s="88"/>
      <c r="H1761" s="88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88"/>
      <c r="B1762" s="88"/>
      <c r="C1762" s="88"/>
      <c r="D1762" s="88"/>
      <c r="E1762" s="88"/>
      <c r="F1762" s="88"/>
      <c r="G1762" s="88"/>
      <c r="H1762" s="88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88"/>
      <c r="B1763" s="88"/>
      <c r="C1763" s="88"/>
      <c r="D1763" s="88"/>
      <c r="E1763" s="88"/>
      <c r="F1763" s="88"/>
      <c r="G1763" s="88"/>
      <c r="H1763" s="88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88"/>
      <c r="B1764" s="88"/>
      <c r="C1764" s="88"/>
      <c r="D1764" s="88"/>
      <c r="E1764" s="88"/>
      <c r="F1764" s="88"/>
      <c r="G1764" s="88"/>
      <c r="H1764" s="88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88"/>
      <c r="B1765" s="88"/>
      <c r="C1765" s="88"/>
      <c r="D1765" s="88"/>
      <c r="E1765" s="88"/>
      <c r="F1765" s="88"/>
      <c r="G1765" s="88"/>
      <c r="H1765" s="88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88"/>
      <c r="B1766" s="88"/>
      <c r="C1766" s="88"/>
      <c r="D1766" s="88"/>
      <c r="E1766" s="88"/>
      <c r="F1766" s="88"/>
      <c r="G1766" s="88"/>
      <c r="H1766" s="88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88"/>
      <c r="B1767" s="88"/>
      <c r="C1767" s="88"/>
      <c r="D1767" s="88"/>
      <c r="E1767" s="88"/>
      <c r="F1767" s="88"/>
      <c r="G1767" s="88"/>
      <c r="H1767" s="88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88"/>
      <c r="B1768" s="88"/>
      <c r="C1768" s="88"/>
      <c r="D1768" s="88"/>
      <c r="E1768" s="88"/>
      <c r="F1768" s="88"/>
      <c r="G1768" s="88"/>
      <c r="H1768" s="88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88"/>
      <c r="B1769" s="88"/>
      <c r="C1769" s="88"/>
      <c r="D1769" s="88"/>
      <c r="E1769" s="88"/>
      <c r="F1769" s="88"/>
      <c r="G1769" s="88"/>
      <c r="H1769" s="88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88"/>
      <c r="B1770" s="88"/>
      <c r="C1770" s="88"/>
      <c r="D1770" s="88"/>
      <c r="E1770" s="88"/>
      <c r="F1770" s="88"/>
      <c r="G1770" s="88"/>
      <c r="H1770" s="88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88"/>
      <c r="B1771" s="88"/>
      <c r="C1771" s="88"/>
      <c r="D1771" s="88"/>
      <c r="E1771" s="88"/>
      <c r="F1771" s="88"/>
      <c r="G1771" s="88"/>
      <c r="H1771" s="88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88"/>
      <c r="B1772" s="88"/>
      <c r="C1772" s="88"/>
      <c r="D1772" s="88"/>
      <c r="E1772" s="88"/>
      <c r="F1772" s="88"/>
      <c r="G1772" s="88"/>
      <c r="H1772" s="88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88"/>
      <c r="B1773" s="88"/>
      <c r="C1773" s="88"/>
      <c r="D1773" s="88"/>
      <c r="E1773" s="88"/>
      <c r="F1773" s="88"/>
      <c r="G1773" s="88"/>
      <c r="H1773" s="88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88"/>
      <c r="B1774" s="88"/>
      <c r="C1774" s="88"/>
      <c r="D1774" s="88"/>
      <c r="E1774" s="88"/>
      <c r="F1774" s="88"/>
      <c r="G1774" s="88"/>
      <c r="H1774" s="88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88"/>
      <c r="B1775" s="88"/>
      <c r="C1775" s="88"/>
      <c r="D1775" s="88"/>
      <c r="E1775" s="88"/>
      <c r="F1775" s="88"/>
      <c r="G1775" s="88"/>
      <c r="H1775" s="88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88"/>
      <c r="B1776" s="88"/>
      <c r="C1776" s="88"/>
      <c r="D1776" s="88"/>
      <c r="E1776" s="88"/>
      <c r="F1776" s="88"/>
      <c r="G1776" s="88"/>
      <c r="H1776" s="88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88"/>
      <c r="B1777" s="88"/>
      <c r="C1777" s="88"/>
      <c r="D1777" s="88"/>
      <c r="E1777" s="88"/>
      <c r="F1777" s="88"/>
      <c r="G1777" s="88"/>
      <c r="H1777" s="88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88"/>
      <c r="B1778" s="88"/>
      <c r="C1778" s="88"/>
      <c r="D1778" s="88"/>
      <c r="E1778" s="88"/>
      <c r="F1778" s="88"/>
      <c r="G1778" s="88"/>
      <c r="H1778" s="88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88"/>
      <c r="B1779" s="88"/>
      <c r="C1779" s="88"/>
      <c r="D1779" s="88"/>
      <c r="E1779" s="88"/>
      <c r="F1779" s="88"/>
      <c r="G1779" s="88"/>
      <c r="H1779" s="88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88"/>
      <c r="B1780" s="88"/>
      <c r="C1780" s="88"/>
      <c r="D1780" s="88"/>
      <c r="E1780" s="88"/>
      <c r="F1780" s="88"/>
      <c r="G1780" s="88"/>
      <c r="H1780" s="88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88"/>
      <c r="B1781" s="88"/>
      <c r="C1781" s="88"/>
      <c r="D1781" s="88"/>
      <c r="E1781" s="88"/>
      <c r="F1781" s="88"/>
      <c r="G1781" s="88"/>
      <c r="H1781" s="88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88"/>
      <c r="B1782" s="88"/>
      <c r="C1782" s="88"/>
      <c r="D1782" s="88"/>
      <c r="E1782" s="88"/>
      <c r="F1782" s="88"/>
      <c r="G1782" s="88"/>
      <c r="H1782" s="88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88"/>
      <c r="B1783" s="88"/>
      <c r="C1783" s="88"/>
      <c r="D1783" s="88"/>
      <c r="E1783" s="88"/>
      <c r="F1783" s="88"/>
      <c r="G1783" s="88"/>
      <c r="H1783" s="88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88"/>
      <c r="B1784" s="88"/>
      <c r="C1784" s="88"/>
      <c r="D1784" s="88"/>
      <c r="E1784" s="88"/>
      <c r="F1784" s="88"/>
      <c r="G1784" s="88"/>
      <c r="H1784" s="88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88"/>
      <c r="B1785" s="88"/>
      <c r="C1785" s="88"/>
      <c r="D1785" s="88"/>
      <c r="E1785" s="88"/>
      <c r="F1785" s="88"/>
      <c r="G1785" s="88"/>
      <c r="H1785" s="88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88"/>
      <c r="B1786" s="88"/>
      <c r="C1786" s="88"/>
      <c r="D1786" s="88"/>
      <c r="E1786" s="88"/>
      <c r="F1786" s="88"/>
      <c r="G1786" s="88"/>
      <c r="H1786" s="88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88"/>
      <c r="B1787" s="88"/>
      <c r="C1787" s="88"/>
      <c r="D1787" s="88"/>
      <c r="E1787" s="88"/>
      <c r="F1787" s="88"/>
      <c r="G1787" s="88"/>
      <c r="H1787" s="88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88"/>
      <c r="B1788" s="88"/>
      <c r="C1788" s="88"/>
      <c r="D1788" s="88"/>
      <c r="E1788" s="88"/>
      <c r="F1788" s="88"/>
      <c r="G1788" s="88"/>
      <c r="H1788" s="88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88"/>
      <c r="B1789" s="88"/>
      <c r="C1789" s="88"/>
      <c r="D1789" s="88"/>
      <c r="E1789" s="88"/>
      <c r="F1789" s="88"/>
      <c r="G1789" s="88"/>
      <c r="H1789" s="88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88"/>
      <c r="B1790" s="88"/>
      <c r="C1790" s="88"/>
      <c r="D1790" s="88"/>
      <c r="E1790" s="88"/>
      <c r="F1790" s="88"/>
      <c r="G1790" s="88"/>
      <c r="H1790" s="88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88"/>
      <c r="B1791" s="88"/>
      <c r="C1791" s="88"/>
      <c r="D1791" s="88"/>
      <c r="E1791" s="88"/>
      <c r="F1791" s="88"/>
      <c r="G1791" s="88"/>
      <c r="H1791" s="88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88"/>
      <c r="B1792" s="88"/>
      <c r="C1792" s="88"/>
      <c r="D1792" s="88"/>
      <c r="E1792" s="88"/>
      <c r="F1792" s="88"/>
      <c r="G1792" s="88"/>
      <c r="H1792" s="88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88"/>
      <c r="B1793" s="88"/>
      <c r="C1793" s="88"/>
      <c r="D1793" s="88"/>
      <c r="E1793" s="88"/>
      <c r="F1793" s="88"/>
      <c r="G1793" s="88"/>
      <c r="H1793" s="88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88"/>
      <c r="B1794" s="88"/>
      <c r="C1794" s="88"/>
      <c r="D1794" s="88"/>
      <c r="E1794" s="88"/>
      <c r="F1794" s="88"/>
      <c r="G1794" s="88"/>
      <c r="H1794" s="88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88"/>
      <c r="B1795" s="88"/>
      <c r="C1795" s="88"/>
      <c r="D1795" s="88"/>
      <c r="E1795" s="88"/>
      <c r="F1795" s="88"/>
      <c r="G1795" s="88"/>
      <c r="H1795" s="88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88"/>
      <c r="B1796" s="88"/>
      <c r="C1796" s="88"/>
      <c r="D1796" s="88"/>
      <c r="E1796" s="88"/>
      <c r="F1796" s="88"/>
      <c r="G1796" s="88"/>
      <c r="H1796" s="88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88"/>
      <c r="B1797" s="88"/>
      <c r="C1797" s="88"/>
      <c r="D1797" s="88"/>
      <c r="E1797" s="88"/>
      <c r="F1797" s="88"/>
      <c r="G1797" s="88"/>
      <c r="H1797" s="88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88"/>
      <c r="B1798" s="88"/>
      <c r="C1798" s="88"/>
      <c r="D1798" s="88"/>
      <c r="E1798" s="88"/>
      <c r="F1798" s="88"/>
      <c r="G1798" s="88"/>
      <c r="H1798" s="88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88"/>
      <c r="B1799" s="88"/>
      <c r="C1799" s="88"/>
      <c r="D1799" s="88"/>
      <c r="E1799" s="88"/>
      <c r="F1799" s="88"/>
      <c r="G1799" s="88"/>
      <c r="H1799" s="88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88"/>
      <c r="B1800" s="88"/>
      <c r="C1800" s="88"/>
      <c r="D1800" s="88"/>
      <c r="E1800" s="88"/>
      <c r="F1800" s="88"/>
      <c r="G1800" s="88"/>
      <c r="H1800" s="88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88"/>
      <c r="B1801" s="88"/>
      <c r="C1801" s="88"/>
      <c r="D1801" s="88"/>
      <c r="E1801" s="88"/>
      <c r="F1801" s="88"/>
      <c r="G1801" s="88"/>
      <c r="H1801" s="88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88"/>
      <c r="B1802" s="88"/>
      <c r="C1802" s="88"/>
      <c r="D1802" s="88"/>
      <c r="E1802" s="88"/>
      <c r="F1802" s="88"/>
      <c r="G1802" s="88"/>
      <c r="H1802" s="88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88"/>
      <c r="B1803" s="88"/>
      <c r="C1803" s="88"/>
      <c r="D1803" s="88"/>
      <c r="E1803" s="88"/>
      <c r="F1803" s="88"/>
      <c r="G1803" s="88"/>
      <c r="H1803" s="88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88"/>
      <c r="B1804" s="88"/>
      <c r="C1804" s="88"/>
      <c r="D1804" s="88"/>
      <c r="E1804" s="88"/>
      <c r="F1804" s="88"/>
      <c r="G1804" s="88"/>
      <c r="H1804" s="88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88"/>
      <c r="B1805" s="88"/>
      <c r="C1805" s="88"/>
      <c r="D1805" s="88"/>
      <c r="E1805" s="88"/>
      <c r="F1805" s="88"/>
      <c r="G1805" s="88"/>
      <c r="H1805" s="88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88"/>
      <c r="B1806" s="88"/>
      <c r="C1806" s="88"/>
      <c r="D1806" s="88"/>
      <c r="E1806" s="88"/>
      <c r="F1806" s="88"/>
      <c r="G1806" s="88"/>
      <c r="H1806" s="88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88"/>
      <c r="B1807" s="88"/>
      <c r="C1807" s="88"/>
      <c r="D1807" s="88"/>
      <c r="E1807" s="88"/>
      <c r="F1807" s="88"/>
      <c r="G1807" s="88"/>
      <c r="H1807" s="88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88"/>
      <c r="B1808" s="88"/>
      <c r="C1808" s="88"/>
      <c r="D1808" s="88"/>
      <c r="E1808" s="88"/>
      <c r="F1808" s="88"/>
      <c r="G1808" s="88"/>
      <c r="H1808" s="88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88"/>
      <c r="B1809" s="88"/>
      <c r="C1809" s="88"/>
      <c r="D1809" s="88"/>
      <c r="E1809" s="88"/>
      <c r="F1809" s="88"/>
      <c r="G1809" s="88"/>
      <c r="H1809" s="88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88"/>
      <c r="B1810" s="88"/>
      <c r="C1810" s="88"/>
      <c r="D1810" s="88"/>
      <c r="E1810" s="88"/>
      <c r="F1810" s="88"/>
      <c r="G1810" s="88"/>
      <c r="H1810" s="88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88"/>
      <c r="B1811" s="88"/>
      <c r="C1811" s="88"/>
      <c r="D1811" s="88"/>
      <c r="E1811" s="88"/>
      <c r="F1811" s="88"/>
      <c r="G1811" s="88"/>
      <c r="H1811" s="88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88"/>
      <c r="B1812" s="88"/>
      <c r="C1812" s="88"/>
      <c r="D1812" s="88"/>
      <c r="E1812" s="88"/>
      <c r="F1812" s="88"/>
      <c r="G1812" s="88"/>
      <c r="H1812" s="88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88"/>
      <c r="B1813" s="88"/>
      <c r="C1813" s="88"/>
      <c r="D1813" s="88"/>
      <c r="E1813" s="88"/>
      <c r="F1813" s="88"/>
      <c r="G1813" s="88"/>
      <c r="H1813" s="88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88"/>
      <c r="B1814" s="88"/>
      <c r="C1814" s="88"/>
      <c r="D1814" s="88"/>
      <c r="E1814" s="88"/>
      <c r="F1814" s="88"/>
      <c r="G1814" s="88"/>
      <c r="H1814" s="88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88"/>
      <c r="B1815" s="88"/>
      <c r="C1815" s="88"/>
      <c r="D1815" s="88"/>
      <c r="E1815" s="88"/>
      <c r="F1815" s="88"/>
      <c r="G1815" s="88"/>
      <c r="H1815" s="88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88"/>
      <c r="B1816" s="88"/>
      <c r="C1816" s="88"/>
      <c r="D1816" s="88"/>
      <c r="E1816" s="88"/>
      <c r="F1816" s="88"/>
      <c r="G1816" s="88"/>
      <c r="H1816" s="88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88"/>
      <c r="B1817" s="88"/>
      <c r="C1817" s="88"/>
      <c r="D1817" s="88"/>
      <c r="E1817" s="88"/>
      <c r="F1817" s="88"/>
      <c r="G1817" s="88"/>
      <c r="H1817" s="88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88"/>
      <c r="B1818" s="88"/>
      <c r="C1818" s="88"/>
      <c r="D1818" s="88"/>
      <c r="E1818" s="88"/>
      <c r="F1818" s="88"/>
      <c r="G1818" s="88"/>
      <c r="H1818" s="88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88"/>
      <c r="B1819" s="88"/>
      <c r="C1819" s="88"/>
      <c r="D1819" s="88"/>
      <c r="E1819" s="88"/>
      <c r="F1819" s="88"/>
      <c r="G1819" s="88"/>
      <c r="H1819" s="88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88"/>
      <c r="B1820" s="88"/>
      <c r="C1820" s="88"/>
      <c r="D1820" s="88"/>
      <c r="E1820" s="88"/>
      <c r="F1820" s="88"/>
      <c r="G1820" s="88"/>
      <c r="H1820" s="88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88"/>
      <c r="B1821" s="88"/>
      <c r="C1821" s="88"/>
      <c r="D1821" s="88"/>
      <c r="E1821" s="88"/>
      <c r="F1821" s="88"/>
      <c r="G1821" s="88"/>
      <c r="H1821" s="88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88"/>
      <c r="B1822" s="88"/>
      <c r="C1822" s="88"/>
      <c r="D1822" s="88"/>
      <c r="E1822" s="88"/>
      <c r="F1822" s="88"/>
      <c r="G1822" s="88"/>
      <c r="H1822" s="88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88"/>
      <c r="B1823" s="88"/>
      <c r="C1823" s="88"/>
      <c r="D1823" s="88"/>
      <c r="E1823" s="88"/>
      <c r="F1823" s="88"/>
      <c r="G1823" s="88"/>
      <c r="H1823" s="88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88"/>
      <c r="B1824" s="88"/>
      <c r="C1824" s="88"/>
      <c r="D1824" s="88"/>
      <c r="E1824" s="88"/>
      <c r="F1824" s="88"/>
      <c r="G1824" s="88"/>
      <c r="H1824" s="88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88"/>
      <c r="B1825" s="88"/>
      <c r="C1825" s="88"/>
      <c r="D1825" s="88"/>
      <c r="E1825" s="88"/>
      <c r="F1825" s="88"/>
      <c r="G1825" s="88"/>
      <c r="H1825" s="88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88"/>
      <c r="B1826" s="88"/>
      <c r="C1826" s="88"/>
      <c r="D1826" s="88"/>
      <c r="E1826" s="88"/>
      <c r="F1826" s="88"/>
      <c r="G1826" s="88"/>
      <c r="H1826" s="88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88"/>
      <c r="B1827" s="88"/>
      <c r="C1827" s="88"/>
      <c r="D1827" s="88"/>
      <c r="E1827" s="88"/>
      <c r="F1827" s="88"/>
      <c r="G1827" s="88"/>
      <c r="H1827" s="88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88"/>
      <c r="B1828" s="88"/>
      <c r="C1828" s="88"/>
      <c r="D1828" s="88"/>
      <c r="E1828" s="88"/>
      <c r="F1828" s="88"/>
      <c r="G1828" s="88"/>
      <c r="H1828" s="88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88"/>
      <c r="B1829" s="88"/>
      <c r="C1829" s="88"/>
      <c r="D1829" s="88"/>
      <c r="E1829" s="88"/>
      <c r="F1829" s="88"/>
      <c r="G1829" s="88"/>
      <c r="H1829" s="88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88"/>
      <c r="B1830" s="88"/>
      <c r="C1830" s="88"/>
      <c r="D1830" s="88"/>
      <c r="E1830" s="88"/>
      <c r="F1830" s="88"/>
      <c r="G1830" s="88"/>
      <c r="H1830" s="88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88"/>
      <c r="B1831" s="88"/>
      <c r="C1831" s="88"/>
      <c r="D1831" s="88"/>
      <c r="E1831" s="88"/>
      <c r="F1831" s="88"/>
      <c r="G1831" s="88"/>
      <c r="H1831" s="88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88"/>
      <c r="B1832" s="88"/>
      <c r="C1832" s="88"/>
      <c r="D1832" s="88"/>
      <c r="E1832" s="88"/>
      <c r="F1832" s="88"/>
      <c r="G1832" s="88"/>
      <c r="H1832" s="88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88"/>
      <c r="B1833" s="88"/>
      <c r="C1833" s="88"/>
      <c r="D1833" s="88"/>
      <c r="E1833" s="88"/>
      <c r="F1833" s="88"/>
      <c r="G1833" s="88"/>
      <c r="H1833" s="88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88"/>
      <c r="B1834" s="88"/>
      <c r="C1834" s="88"/>
      <c r="D1834" s="88"/>
      <c r="E1834" s="88"/>
      <c r="F1834" s="88"/>
      <c r="G1834" s="88"/>
      <c r="H1834" s="88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88"/>
      <c r="B1835" s="88"/>
      <c r="C1835" s="88"/>
      <c r="D1835" s="88"/>
      <c r="E1835" s="88"/>
      <c r="F1835" s="88"/>
      <c r="G1835" s="88"/>
      <c r="H1835" s="88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88"/>
      <c r="B1836" s="88"/>
      <c r="C1836" s="88"/>
      <c r="D1836" s="88"/>
      <c r="E1836" s="88"/>
      <c r="F1836" s="88"/>
      <c r="G1836" s="88"/>
      <c r="H1836" s="88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88"/>
      <c r="B1837" s="88"/>
      <c r="C1837" s="88"/>
      <c r="D1837" s="88"/>
      <c r="E1837" s="88"/>
      <c r="F1837" s="88"/>
      <c r="G1837" s="88"/>
      <c r="H1837" s="88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88"/>
      <c r="B1838" s="88"/>
      <c r="C1838" s="88"/>
      <c r="D1838" s="88"/>
      <c r="E1838" s="88"/>
      <c r="F1838" s="88"/>
      <c r="G1838" s="88"/>
      <c r="H1838" s="88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88"/>
      <c r="B1839" s="88"/>
      <c r="C1839" s="88"/>
      <c r="D1839" s="88"/>
      <c r="E1839" s="88"/>
      <c r="F1839" s="88"/>
      <c r="G1839" s="88"/>
      <c r="H1839" s="88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88"/>
      <c r="B1840" s="88"/>
      <c r="C1840" s="88"/>
      <c r="D1840" s="88"/>
      <c r="E1840" s="88"/>
      <c r="F1840" s="88"/>
      <c r="G1840" s="88"/>
      <c r="H1840" s="88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88"/>
      <c r="B1841" s="88"/>
      <c r="C1841" s="88"/>
      <c r="D1841" s="88"/>
      <c r="E1841" s="88"/>
      <c r="F1841" s="88"/>
      <c r="G1841" s="88"/>
      <c r="H1841" s="88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88"/>
      <c r="B1842" s="88"/>
      <c r="C1842" s="88"/>
      <c r="D1842" s="88"/>
      <c r="E1842" s="88"/>
      <c r="F1842" s="88"/>
      <c r="G1842" s="88"/>
      <c r="H1842" s="88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88"/>
      <c r="B1843" s="88"/>
      <c r="C1843" s="88"/>
      <c r="D1843" s="88"/>
      <c r="E1843" s="88"/>
      <c r="F1843" s="88"/>
      <c r="G1843" s="88"/>
      <c r="H1843" s="88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88"/>
      <c r="B1844" s="88"/>
      <c r="C1844" s="88"/>
      <c r="D1844" s="88"/>
      <c r="E1844" s="88"/>
      <c r="F1844" s="88"/>
      <c r="G1844" s="88"/>
      <c r="H1844" s="88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88"/>
      <c r="B1845" s="88"/>
      <c r="C1845" s="88"/>
      <c r="D1845" s="88"/>
      <c r="E1845" s="88"/>
      <c r="F1845" s="88"/>
      <c r="G1845" s="88"/>
      <c r="H1845" s="88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88"/>
      <c r="B1846" s="88"/>
      <c r="C1846" s="88"/>
      <c r="D1846" s="88"/>
      <c r="E1846" s="88"/>
      <c r="F1846" s="88"/>
      <c r="G1846" s="88"/>
      <c r="H1846" s="88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88"/>
      <c r="B1847" s="88"/>
      <c r="C1847" s="88"/>
      <c r="D1847" s="88"/>
      <c r="E1847" s="88"/>
      <c r="F1847" s="88"/>
      <c r="G1847" s="88"/>
      <c r="H1847" s="88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88"/>
      <c r="B1848" s="88"/>
      <c r="C1848" s="88"/>
      <c r="D1848" s="88"/>
      <c r="E1848" s="88"/>
      <c r="F1848" s="88"/>
      <c r="G1848" s="88"/>
      <c r="H1848" s="88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88"/>
      <c r="B1849" s="88"/>
      <c r="C1849" s="88"/>
      <c r="D1849" s="88"/>
      <c r="E1849" s="88"/>
      <c r="F1849" s="88"/>
      <c r="G1849" s="88"/>
      <c r="H1849" s="88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88"/>
      <c r="B1850" s="88"/>
      <c r="C1850" s="88"/>
      <c r="D1850" s="88"/>
      <c r="E1850" s="88"/>
      <c r="F1850" s="88"/>
      <c r="G1850" s="88"/>
      <c r="H1850" s="88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88"/>
      <c r="B1851" s="88"/>
      <c r="C1851" s="88"/>
      <c r="D1851" s="88"/>
      <c r="E1851" s="88"/>
      <c r="F1851" s="88"/>
      <c r="G1851" s="88"/>
      <c r="H1851" s="88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88"/>
      <c r="B1852" s="88"/>
      <c r="C1852" s="88"/>
      <c r="D1852" s="88"/>
      <c r="E1852" s="88"/>
      <c r="F1852" s="88"/>
      <c r="G1852" s="88"/>
      <c r="H1852" s="88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88"/>
      <c r="B1853" s="88"/>
      <c r="C1853" s="88"/>
      <c r="D1853" s="88"/>
      <c r="E1853" s="88"/>
      <c r="F1853" s="88"/>
      <c r="G1853" s="88"/>
      <c r="H1853" s="88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88"/>
      <c r="B1854" s="88"/>
      <c r="C1854" s="88"/>
      <c r="D1854" s="88"/>
      <c r="E1854" s="88"/>
      <c r="F1854" s="88"/>
      <c r="G1854" s="88"/>
      <c r="H1854" s="88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88"/>
      <c r="B1855" s="88"/>
      <c r="C1855" s="88"/>
      <c r="D1855" s="88"/>
      <c r="E1855" s="88"/>
      <c r="F1855" s="88"/>
      <c r="G1855" s="88"/>
      <c r="H1855" s="88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88"/>
      <c r="B1856" s="88"/>
      <c r="C1856" s="88"/>
      <c r="D1856" s="88"/>
      <c r="E1856" s="88"/>
      <c r="F1856" s="88"/>
      <c r="G1856" s="88"/>
      <c r="H1856" s="88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88"/>
      <c r="B1857" s="88"/>
      <c r="C1857" s="88"/>
      <c r="D1857" s="88"/>
      <c r="E1857" s="88"/>
      <c r="F1857" s="88"/>
      <c r="G1857" s="88"/>
      <c r="H1857" s="88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88"/>
      <c r="B1858" s="88"/>
      <c r="C1858" s="88"/>
      <c r="D1858" s="88"/>
      <c r="E1858" s="88"/>
      <c r="F1858" s="88"/>
      <c r="G1858" s="88"/>
      <c r="H1858" s="88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88"/>
      <c r="B1859" s="88"/>
      <c r="C1859" s="88"/>
      <c r="D1859" s="88"/>
      <c r="E1859" s="88"/>
      <c r="F1859" s="88"/>
      <c r="G1859" s="88"/>
      <c r="H1859" s="88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88"/>
      <c r="B1860" s="88"/>
      <c r="C1860" s="88"/>
      <c r="D1860" s="88"/>
      <c r="E1860" s="88"/>
      <c r="F1860" s="88"/>
      <c r="G1860" s="88"/>
      <c r="H1860" s="88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88"/>
      <c r="B1861" s="88"/>
      <c r="C1861" s="88"/>
      <c r="D1861" s="88"/>
      <c r="E1861" s="88"/>
      <c r="F1861" s="88"/>
      <c r="G1861" s="88"/>
      <c r="H1861" s="88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88"/>
      <c r="B1862" s="88"/>
      <c r="C1862" s="88"/>
      <c r="D1862" s="88"/>
      <c r="E1862" s="88"/>
      <c r="F1862" s="88"/>
      <c r="G1862" s="88"/>
      <c r="H1862" s="88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88"/>
      <c r="B1863" s="88"/>
      <c r="C1863" s="88"/>
      <c r="D1863" s="88"/>
      <c r="E1863" s="88"/>
      <c r="F1863" s="88"/>
      <c r="G1863" s="88"/>
      <c r="H1863" s="88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88"/>
      <c r="B1864" s="88"/>
      <c r="C1864" s="88"/>
      <c r="D1864" s="88"/>
      <c r="E1864" s="88"/>
      <c r="F1864" s="88"/>
      <c r="G1864" s="88"/>
      <c r="H1864" s="88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88"/>
      <c r="B1865" s="88"/>
      <c r="C1865" s="88"/>
      <c r="D1865" s="88"/>
      <c r="E1865" s="88"/>
      <c r="F1865" s="88"/>
      <c r="G1865" s="88"/>
      <c r="H1865" s="88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88"/>
      <c r="B1866" s="88"/>
      <c r="C1866" s="88"/>
      <c r="D1866" s="88"/>
      <c r="E1866" s="88"/>
      <c r="F1866" s="88"/>
      <c r="G1866" s="88"/>
      <c r="H1866" s="88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88"/>
      <c r="B1867" s="88"/>
      <c r="C1867" s="88"/>
      <c r="D1867" s="88"/>
      <c r="E1867" s="88"/>
      <c r="F1867" s="88"/>
      <c r="G1867" s="88"/>
      <c r="H1867" s="88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88"/>
      <c r="B1868" s="88"/>
      <c r="C1868" s="88"/>
      <c r="D1868" s="88"/>
      <c r="E1868" s="88"/>
      <c r="F1868" s="88"/>
      <c r="G1868" s="88"/>
      <c r="H1868" s="88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88"/>
      <c r="B1869" s="88"/>
      <c r="C1869" s="88"/>
      <c r="D1869" s="88"/>
      <c r="E1869" s="88"/>
      <c r="F1869" s="88"/>
      <c r="G1869" s="88"/>
      <c r="H1869" s="88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88"/>
      <c r="B1870" s="88"/>
      <c r="C1870" s="88"/>
      <c r="D1870" s="88"/>
      <c r="E1870" s="88"/>
      <c r="F1870" s="88"/>
      <c r="G1870" s="88"/>
      <c r="H1870" s="88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88"/>
      <c r="B1871" s="88"/>
      <c r="C1871" s="88"/>
      <c r="D1871" s="88"/>
      <c r="E1871" s="88"/>
      <c r="F1871" s="88"/>
      <c r="G1871" s="88"/>
      <c r="H1871" s="88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88"/>
      <c r="B1872" s="88"/>
      <c r="C1872" s="88"/>
      <c r="D1872" s="88"/>
      <c r="E1872" s="88"/>
      <c r="F1872" s="88"/>
      <c r="G1872" s="88"/>
      <c r="H1872" s="88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88"/>
      <c r="B1873" s="88"/>
      <c r="C1873" s="88"/>
      <c r="D1873" s="88"/>
      <c r="E1873" s="88"/>
      <c r="F1873" s="88"/>
      <c r="G1873" s="88"/>
      <c r="H1873" s="88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88"/>
      <c r="B1874" s="88"/>
      <c r="C1874" s="88"/>
      <c r="D1874" s="88"/>
      <c r="E1874" s="88"/>
      <c r="F1874" s="88"/>
      <c r="G1874" s="88"/>
      <c r="H1874" s="88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88"/>
      <c r="B1875" s="88"/>
      <c r="C1875" s="88"/>
      <c r="D1875" s="88"/>
      <c r="E1875" s="88"/>
      <c r="F1875" s="88"/>
      <c r="G1875" s="88"/>
      <c r="H1875" s="88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88"/>
      <c r="B1876" s="88"/>
      <c r="C1876" s="88"/>
      <c r="D1876" s="88"/>
      <c r="E1876" s="88"/>
      <c r="F1876" s="88"/>
      <c r="G1876" s="88"/>
      <c r="H1876" s="88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88"/>
      <c r="B1877" s="88"/>
      <c r="C1877" s="88"/>
      <c r="D1877" s="88"/>
      <c r="E1877" s="88"/>
      <c r="F1877" s="88"/>
      <c r="G1877" s="88"/>
      <c r="H1877" s="88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88"/>
      <c r="B1878" s="88"/>
      <c r="C1878" s="88"/>
      <c r="D1878" s="88"/>
      <c r="E1878" s="88"/>
      <c r="F1878" s="88"/>
      <c r="G1878" s="88"/>
      <c r="H1878" s="88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88"/>
      <c r="B1879" s="88"/>
      <c r="C1879" s="88"/>
      <c r="D1879" s="88"/>
      <c r="E1879" s="88"/>
      <c r="F1879" s="88"/>
      <c r="G1879" s="88"/>
      <c r="H1879" s="88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88"/>
      <c r="B1880" s="88"/>
      <c r="C1880" s="88"/>
      <c r="D1880" s="88"/>
      <c r="E1880" s="88"/>
      <c r="F1880" s="88"/>
      <c r="G1880" s="88"/>
      <c r="H1880" s="88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88"/>
      <c r="B1881" s="88"/>
      <c r="C1881" s="88"/>
      <c r="D1881" s="88"/>
      <c r="E1881" s="88"/>
      <c r="F1881" s="88"/>
      <c r="G1881" s="88"/>
      <c r="H1881" s="88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88"/>
      <c r="B1882" s="88"/>
      <c r="C1882" s="88"/>
      <c r="D1882" s="88"/>
      <c r="E1882" s="88"/>
      <c r="F1882" s="88"/>
      <c r="G1882" s="88"/>
      <c r="H1882" s="88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88"/>
      <c r="B1883" s="88"/>
      <c r="C1883" s="88"/>
      <c r="D1883" s="88"/>
      <c r="E1883" s="88"/>
      <c r="F1883" s="88"/>
      <c r="G1883" s="88"/>
      <c r="H1883" s="88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88"/>
      <c r="B1884" s="88"/>
      <c r="C1884" s="88"/>
      <c r="D1884" s="88"/>
      <c r="E1884" s="88"/>
      <c r="F1884" s="88"/>
      <c r="G1884" s="88"/>
      <c r="H1884" s="88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88"/>
      <c r="B1885" s="88"/>
      <c r="C1885" s="88"/>
      <c r="D1885" s="88"/>
      <c r="E1885" s="88"/>
      <c r="F1885" s="88"/>
      <c r="G1885" s="88"/>
      <c r="H1885" s="88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88"/>
      <c r="B1886" s="88"/>
      <c r="C1886" s="88"/>
      <c r="D1886" s="88"/>
      <c r="E1886" s="88"/>
      <c r="F1886" s="88"/>
      <c r="G1886" s="88"/>
      <c r="H1886" s="88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88"/>
      <c r="B1887" s="88"/>
      <c r="C1887" s="88"/>
      <c r="D1887" s="88"/>
      <c r="E1887" s="88"/>
      <c r="F1887" s="88"/>
      <c r="G1887" s="88"/>
      <c r="H1887" s="88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88"/>
      <c r="B1888" s="88"/>
      <c r="C1888" s="88"/>
      <c r="D1888" s="88"/>
      <c r="E1888" s="88"/>
      <c r="F1888" s="88"/>
      <c r="G1888" s="88"/>
      <c r="H1888" s="88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88"/>
      <c r="B1889" s="88"/>
      <c r="C1889" s="88"/>
      <c r="D1889" s="88"/>
      <c r="E1889" s="88"/>
      <c r="F1889" s="88"/>
      <c r="G1889" s="88"/>
      <c r="H1889" s="88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88"/>
      <c r="B1890" s="88"/>
      <c r="C1890" s="88"/>
      <c r="D1890" s="88"/>
      <c r="E1890" s="88"/>
      <c r="F1890" s="88"/>
      <c r="G1890" s="88"/>
      <c r="H1890" s="88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88"/>
      <c r="B1891" s="88"/>
      <c r="C1891" s="88"/>
      <c r="D1891" s="88"/>
      <c r="E1891" s="88"/>
      <c r="F1891" s="88"/>
      <c r="G1891" s="88"/>
      <c r="H1891" s="88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88"/>
      <c r="B1892" s="88"/>
      <c r="C1892" s="88"/>
      <c r="D1892" s="88"/>
      <c r="E1892" s="88"/>
      <c r="F1892" s="88"/>
      <c r="G1892" s="88"/>
      <c r="H1892" s="88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88"/>
      <c r="B1893" s="88"/>
      <c r="C1893" s="88"/>
      <c r="D1893" s="88"/>
      <c r="E1893" s="88"/>
      <c r="F1893" s="88"/>
      <c r="G1893" s="88"/>
      <c r="H1893" s="88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88"/>
      <c r="B1894" s="88"/>
      <c r="C1894" s="88"/>
      <c r="D1894" s="88"/>
      <c r="E1894" s="88"/>
      <c r="F1894" s="88"/>
      <c r="G1894" s="88"/>
      <c r="H1894" s="88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88"/>
      <c r="B1895" s="88"/>
      <c r="C1895" s="88"/>
      <c r="D1895" s="88"/>
      <c r="E1895" s="88"/>
      <c r="F1895" s="88"/>
      <c r="G1895" s="88"/>
      <c r="H1895" s="88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88"/>
      <c r="B1896" s="88"/>
      <c r="C1896" s="88"/>
      <c r="D1896" s="88"/>
      <c r="E1896" s="88"/>
      <c r="F1896" s="88"/>
      <c r="G1896" s="88"/>
      <c r="H1896" s="88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88"/>
      <c r="B1897" s="88"/>
      <c r="C1897" s="88"/>
      <c r="D1897" s="88"/>
      <c r="E1897" s="88"/>
      <c r="F1897" s="88"/>
      <c r="G1897" s="88"/>
      <c r="H1897" s="88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88"/>
      <c r="B1898" s="88"/>
      <c r="C1898" s="88"/>
      <c r="D1898" s="88"/>
      <c r="E1898" s="88"/>
      <c r="F1898" s="88"/>
      <c r="G1898" s="88"/>
      <c r="H1898" s="88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88"/>
      <c r="B1899" s="88"/>
      <c r="C1899" s="88"/>
      <c r="D1899" s="88"/>
      <c r="E1899" s="88"/>
      <c r="F1899" s="88"/>
      <c r="G1899" s="88"/>
      <c r="H1899" s="88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88"/>
      <c r="B1900" s="88"/>
      <c r="C1900" s="88"/>
      <c r="D1900" s="88"/>
      <c r="E1900" s="88"/>
      <c r="F1900" s="88"/>
      <c r="G1900" s="88"/>
      <c r="H1900" s="88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88"/>
      <c r="B1901" s="88"/>
      <c r="C1901" s="88"/>
      <c r="D1901" s="88"/>
      <c r="E1901" s="88"/>
      <c r="F1901" s="88"/>
      <c r="G1901" s="88"/>
      <c r="H1901" s="88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88"/>
      <c r="B1902" s="88"/>
      <c r="C1902" s="88"/>
      <c r="D1902" s="88"/>
      <c r="E1902" s="88"/>
      <c r="F1902" s="88"/>
      <c r="G1902" s="88"/>
      <c r="H1902" s="88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88"/>
      <c r="B1903" s="88"/>
      <c r="C1903" s="88"/>
      <c r="D1903" s="88"/>
      <c r="E1903" s="88"/>
      <c r="F1903" s="88"/>
      <c r="G1903" s="88"/>
      <c r="H1903" s="88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88"/>
      <c r="B1904" s="88"/>
      <c r="C1904" s="88"/>
      <c r="D1904" s="88"/>
      <c r="E1904" s="88"/>
      <c r="F1904" s="88"/>
      <c r="G1904" s="88"/>
      <c r="H1904" s="88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88"/>
      <c r="B1905" s="88"/>
      <c r="C1905" s="88"/>
      <c r="D1905" s="88"/>
      <c r="E1905" s="88"/>
      <c r="F1905" s="88"/>
      <c r="G1905" s="88"/>
      <c r="H1905" s="88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88"/>
      <c r="B1906" s="88"/>
      <c r="C1906" s="88"/>
      <c r="D1906" s="88"/>
      <c r="E1906" s="88"/>
      <c r="F1906" s="88"/>
      <c r="G1906" s="88"/>
      <c r="H1906" s="88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88"/>
      <c r="B1907" s="88"/>
      <c r="C1907" s="88"/>
      <c r="D1907" s="88"/>
      <c r="E1907" s="88"/>
      <c r="F1907" s="88"/>
      <c r="G1907" s="88"/>
      <c r="H1907" s="88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88"/>
      <c r="B1908" s="88"/>
      <c r="C1908" s="88"/>
      <c r="D1908" s="88"/>
      <c r="E1908" s="88"/>
      <c r="F1908" s="88"/>
      <c r="G1908" s="88"/>
      <c r="H1908" s="88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88"/>
      <c r="B1909" s="88"/>
      <c r="C1909" s="88"/>
      <c r="D1909" s="88"/>
      <c r="E1909" s="88"/>
      <c r="F1909" s="88"/>
      <c r="G1909" s="88"/>
      <c r="H1909" s="88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88"/>
      <c r="B1910" s="88"/>
      <c r="C1910" s="88"/>
      <c r="D1910" s="88"/>
      <c r="E1910" s="88"/>
      <c r="F1910" s="88"/>
      <c r="G1910" s="88"/>
      <c r="H1910" s="88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88"/>
      <c r="B1911" s="88"/>
      <c r="C1911" s="88"/>
      <c r="D1911" s="88"/>
      <c r="E1911" s="88"/>
      <c r="F1911" s="88"/>
      <c r="G1911" s="88"/>
      <c r="H1911" s="88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88"/>
      <c r="B1912" s="88"/>
      <c r="C1912" s="88"/>
      <c r="D1912" s="88"/>
      <c r="E1912" s="88"/>
      <c r="F1912" s="88"/>
      <c r="G1912" s="88"/>
      <c r="H1912" s="88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88"/>
      <c r="B1913" s="88"/>
      <c r="C1913" s="88"/>
      <c r="D1913" s="88"/>
      <c r="E1913" s="88"/>
      <c r="F1913" s="88"/>
      <c r="G1913" s="88"/>
      <c r="H1913" s="88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88"/>
      <c r="B1914" s="88"/>
      <c r="C1914" s="88"/>
      <c r="D1914" s="88"/>
      <c r="E1914" s="88"/>
      <c r="F1914" s="88"/>
      <c r="G1914" s="88"/>
      <c r="H1914" s="88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88"/>
      <c r="B1915" s="88"/>
      <c r="C1915" s="88"/>
      <c r="D1915" s="88"/>
      <c r="E1915" s="88"/>
      <c r="F1915" s="88"/>
      <c r="G1915" s="88"/>
      <c r="H1915" s="88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88"/>
      <c r="B1916" s="88"/>
      <c r="C1916" s="88"/>
      <c r="D1916" s="88"/>
      <c r="E1916" s="88"/>
      <c r="F1916" s="88"/>
      <c r="G1916" s="88"/>
      <c r="H1916" s="88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88"/>
      <c r="B1917" s="88"/>
      <c r="C1917" s="88"/>
      <c r="D1917" s="88"/>
      <c r="E1917" s="88"/>
      <c r="F1917" s="88"/>
      <c r="G1917" s="88"/>
      <c r="H1917" s="88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88"/>
      <c r="B1918" s="88"/>
      <c r="C1918" s="88"/>
      <c r="D1918" s="88"/>
      <c r="E1918" s="88"/>
      <c r="F1918" s="88"/>
      <c r="G1918" s="88"/>
      <c r="H1918" s="88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88"/>
      <c r="B1919" s="88"/>
      <c r="C1919" s="88"/>
      <c r="D1919" s="88"/>
      <c r="E1919" s="88"/>
      <c r="F1919" s="88"/>
      <c r="G1919" s="88"/>
      <c r="H1919" s="88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88"/>
      <c r="B1920" s="88"/>
      <c r="C1920" s="88"/>
      <c r="D1920" s="88"/>
      <c r="E1920" s="88"/>
      <c r="F1920" s="88"/>
      <c r="G1920" s="88"/>
      <c r="H1920" s="88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88"/>
      <c r="B1921" s="88"/>
      <c r="C1921" s="88"/>
      <c r="D1921" s="88"/>
      <c r="E1921" s="88"/>
      <c r="F1921" s="88"/>
      <c r="G1921" s="88"/>
      <c r="H1921" s="88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88"/>
      <c r="B1922" s="88"/>
      <c r="C1922" s="88"/>
      <c r="D1922" s="88"/>
      <c r="E1922" s="88"/>
      <c r="F1922" s="88"/>
      <c r="G1922" s="88"/>
      <c r="H1922" s="88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88"/>
      <c r="B1923" s="88"/>
      <c r="C1923" s="88"/>
      <c r="D1923" s="88"/>
      <c r="E1923" s="88"/>
      <c r="F1923" s="88"/>
      <c r="G1923" s="88"/>
      <c r="H1923" s="88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88"/>
      <c r="B1924" s="88"/>
      <c r="C1924" s="88"/>
      <c r="D1924" s="88"/>
      <c r="E1924" s="88"/>
      <c r="F1924" s="88"/>
      <c r="G1924" s="88"/>
      <c r="H1924" s="88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88"/>
      <c r="B1925" s="88"/>
      <c r="C1925" s="88"/>
      <c r="D1925" s="88"/>
      <c r="E1925" s="88"/>
      <c r="F1925" s="88"/>
      <c r="G1925" s="88"/>
      <c r="H1925" s="88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88"/>
      <c r="B1926" s="88"/>
      <c r="C1926" s="88"/>
      <c r="D1926" s="88"/>
      <c r="E1926" s="88"/>
      <c r="F1926" s="88"/>
      <c r="G1926" s="88"/>
      <c r="H1926" s="88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88"/>
      <c r="B1927" s="88"/>
      <c r="C1927" s="88"/>
      <c r="D1927" s="88"/>
      <c r="E1927" s="88"/>
      <c r="F1927" s="88"/>
      <c r="G1927" s="88"/>
      <c r="H1927" s="88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88"/>
      <c r="B1928" s="88"/>
      <c r="C1928" s="88"/>
      <c r="D1928" s="88"/>
      <c r="E1928" s="88"/>
      <c r="F1928" s="88"/>
      <c r="G1928" s="88"/>
      <c r="H1928" s="88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88"/>
      <c r="B1929" s="88"/>
      <c r="C1929" s="88"/>
      <c r="D1929" s="88"/>
      <c r="E1929" s="88"/>
      <c r="F1929" s="88"/>
      <c r="G1929" s="88"/>
      <c r="H1929" s="88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88"/>
      <c r="B1930" s="88"/>
      <c r="C1930" s="88"/>
      <c r="D1930" s="88"/>
      <c r="E1930" s="88"/>
      <c r="F1930" s="88"/>
      <c r="G1930" s="88"/>
      <c r="H1930" s="88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88"/>
      <c r="B1931" s="88"/>
      <c r="C1931" s="88"/>
      <c r="D1931" s="88"/>
      <c r="E1931" s="88"/>
      <c r="F1931" s="88"/>
      <c r="G1931" s="88"/>
      <c r="H1931" s="88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88"/>
      <c r="B1932" s="88"/>
      <c r="C1932" s="88"/>
      <c r="D1932" s="88"/>
      <c r="E1932" s="88"/>
      <c r="F1932" s="88"/>
      <c r="G1932" s="88"/>
      <c r="H1932" s="88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88"/>
      <c r="B1933" s="88"/>
      <c r="C1933" s="88"/>
      <c r="D1933" s="88"/>
      <c r="E1933" s="88"/>
      <c r="F1933" s="88"/>
      <c r="G1933" s="88"/>
      <c r="H1933" s="88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88"/>
      <c r="B1934" s="88"/>
      <c r="C1934" s="88"/>
      <c r="D1934" s="88"/>
      <c r="E1934" s="88"/>
      <c r="F1934" s="88"/>
      <c r="G1934" s="88"/>
      <c r="H1934" s="88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88"/>
      <c r="B1935" s="88"/>
      <c r="C1935" s="88"/>
      <c r="D1935" s="88"/>
      <c r="E1935" s="88"/>
      <c r="F1935" s="88"/>
      <c r="G1935" s="88"/>
      <c r="H1935" s="88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88"/>
      <c r="B1936" s="88"/>
      <c r="C1936" s="88"/>
      <c r="D1936" s="88"/>
      <c r="E1936" s="88"/>
      <c r="F1936" s="88"/>
      <c r="G1936" s="88"/>
      <c r="H1936" s="88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88"/>
      <c r="B1937" s="88"/>
      <c r="C1937" s="88"/>
      <c r="D1937" s="88"/>
      <c r="E1937" s="88"/>
      <c r="F1937" s="88"/>
      <c r="G1937" s="88"/>
      <c r="H1937" s="88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88"/>
      <c r="B1938" s="88"/>
      <c r="C1938" s="88"/>
      <c r="D1938" s="88"/>
      <c r="E1938" s="88"/>
      <c r="F1938" s="88"/>
      <c r="G1938" s="88"/>
      <c r="H1938" s="88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88"/>
      <c r="B1939" s="88"/>
      <c r="C1939" s="88"/>
      <c r="D1939" s="88"/>
      <c r="E1939" s="88"/>
      <c r="F1939" s="88"/>
      <c r="G1939" s="88"/>
      <c r="H1939" s="88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88"/>
      <c r="B1940" s="88"/>
      <c r="C1940" s="88"/>
      <c r="D1940" s="88"/>
      <c r="E1940" s="88"/>
      <c r="F1940" s="88"/>
      <c r="G1940" s="88"/>
      <c r="H1940" s="88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88"/>
      <c r="B1941" s="88"/>
      <c r="C1941" s="88"/>
      <c r="D1941" s="88"/>
      <c r="E1941" s="88"/>
      <c r="F1941" s="88"/>
      <c r="G1941" s="88"/>
      <c r="H1941" s="88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88"/>
      <c r="B1942" s="88"/>
      <c r="C1942" s="88"/>
      <c r="D1942" s="88"/>
      <c r="E1942" s="88"/>
      <c r="F1942" s="88"/>
      <c r="G1942" s="88"/>
      <c r="H1942" s="88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88"/>
      <c r="B1943" s="88"/>
      <c r="C1943" s="88"/>
      <c r="D1943" s="88"/>
      <c r="E1943" s="88"/>
      <c r="F1943" s="88"/>
      <c r="G1943" s="88"/>
      <c r="H1943" s="88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88"/>
      <c r="B1944" s="88"/>
      <c r="C1944" s="88"/>
      <c r="D1944" s="88"/>
      <c r="E1944" s="88"/>
      <c r="F1944" s="88"/>
      <c r="G1944" s="88"/>
      <c r="H1944" s="88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88"/>
      <c r="B1945" s="88"/>
      <c r="C1945" s="88"/>
      <c r="D1945" s="88"/>
      <c r="E1945" s="88"/>
      <c r="F1945" s="88"/>
      <c r="G1945" s="88"/>
      <c r="H1945" s="88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88"/>
      <c r="B1946" s="88"/>
      <c r="C1946" s="88"/>
      <c r="D1946" s="88"/>
      <c r="E1946" s="88"/>
      <c r="F1946" s="88"/>
      <c r="G1946" s="88"/>
      <c r="H1946" s="88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88"/>
      <c r="B1947" s="88"/>
      <c r="C1947" s="88"/>
      <c r="D1947" s="88"/>
      <c r="E1947" s="88"/>
      <c r="F1947" s="88"/>
      <c r="G1947" s="88"/>
      <c r="H1947" s="88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88"/>
      <c r="B1948" s="88"/>
      <c r="C1948" s="88"/>
      <c r="D1948" s="88"/>
      <c r="E1948" s="88"/>
      <c r="F1948" s="88"/>
      <c r="G1948" s="88"/>
      <c r="H1948" s="88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88"/>
      <c r="B1949" s="88"/>
      <c r="C1949" s="88"/>
      <c r="D1949" s="88"/>
      <c r="E1949" s="88"/>
      <c r="F1949" s="88"/>
      <c r="G1949" s="88"/>
      <c r="H1949" s="88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88"/>
      <c r="B1950" s="88"/>
      <c r="C1950" s="88"/>
      <c r="D1950" s="88"/>
      <c r="E1950" s="88"/>
      <c r="F1950" s="88"/>
      <c r="G1950" s="88"/>
      <c r="H1950" s="88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88"/>
      <c r="B1951" s="88"/>
      <c r="C1951" s="88"/>
      <c r="D1951" s="88"/>
      <c r="E1951" s="88"/>
      <c r="F1951" s="88"/>
      <c r="G1951" s="88"/>
      <c r="H1951" s="88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88"/>
      <c r="B1952" s="88"/>
      <c r="C1952" s="88"/>
      <c r="D1952" s="88"/>
      <c r="E1952" s="88"/>
      <c r="F1952" s="88"/>
      <c r="G1952" s="88"/>
      <c r="H1952" s="88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88"/>
      <c r="B1953" s="88"/>
      <c r="C1953" s="88"/>
      <c r="D1953" s="88"/>
      <c r="E1953" s="88"/>
      <c r="F1953" s="88"/>
      <c r="G1953" s="88"/>
      <c r="H1953" s="88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88"/>
      <c r="B1954" s="88"/>
      <c r="C1954" s="88"/>
      <c r="D1954" s="88"/>
      <c r="E1954" s="88"/>
      <c r="F1954" s="88"/>
      <c r="G1954" s="88"/>
      <c r="H1954" s="88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88"/>
      <c r="B1955" s="88"/>
      <c r="C1955" s="88"/>
      <c r="D1955" s="88"/>
      <c r="E1955" s="88"/>
      <c r="F1955" s="88"/>
      <c r="G1955" s="88"/>
      <c r="H1955" s="88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88"/>
      <c r="B1956" s="88"/>
      <c r="C1956" s="88"/>
      <c r="D1956" s="88"/>
      <c r="E1956" s="88"/>
      <c r="F1956" s="88"/>
      <c r="G1956" s="88"/>
      <c r="H1956" s="88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88"/>
      <c r="B1957" s="88"/>
      <c r="C1957" s="88"/>
      <c r="D1957" s="88"/>
      <c r="E1957" s="88"/>
      <c r="F1957" s="88"/>
      <c r="G1957" s="88"/>
      <c r="H1957" s="88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88"/>
      <c r="B1958" s="88"/>
      <c r="C1958" s="88"/>
      <c r="D1958" s="88"/>
      <c r="E1958" s="88"/>
      <c r="F1958" s="88"/>
      <c r="G1958" s="88"/>
      <c r="H1958" s="88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88"/>
      <c r="B1959" s="88"/>
      <c r="C1959" s="88"/>
      <c r="D1959" s="88"/>
      <c r="E1959" s="88"/>
      <c r="F1959" s="88"/>
      <c r="G1959" s="88"/>
      <c r="H1959" s="88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88"/>
      <c r="B1960" s="88"/>
      <c r="C1960" s="88"/>
      <c r="D1960" s="88"/>
      <c r="E1960" s="88"/>
      <c r="F1960" s="88"/>
      <c r="G1960" s="88"/>
      <c r="H1960" s="88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88"/>
      <c r="B1961" s="88"/>
      <c r="C1961" s="88"/>
      <c r="D1961" s="88"/>
      <c r="E1961" s="88"/>
      <c r="F1961" s="88"/>
      <c r="G1961" s="88"/>
      <c r="H1961" s="88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88"/>
      <c r="B1962" s="88"/>
      <c r="C1962" s="88"/>
      <c r="D1962" s="88"/>
      <c r="E1962" s="88"/>
      <c r="F1962" s="88"/>
      <c r="G1962" s="88"/>
      <c r="H1962" s="88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88"/>
      <c r="B1963" s="88"/>
      <c r="C1963" s="88"/>
      <c r="D1963" s="88"/>
      <c r="E1963" s="88"/>
      <c r="F1963" s="88"/>
      <c r="G1963" s="88"/>
      <c r="H1963" s="88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88"/>
      <c r="B1964" s="88"/>
      <c r="C1964" s="88"/>
      <c r="D1964" s="88"/>
      <c r="E1964" s="88"/>
      <c r="F1964" s="88"/>
      <c r="G1964" s="88"/>
      <c r="H1964" s="88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88"/>
      <c r="B1965" s="88"/>
      <c r="C1965" s="88"/>
      <c r="D1965" s="88"/>
      <c r="E1965" s="88"/>
      <c r="F1965" s="88"/>
      <c r="G1965" s="88"/>
      <c r="H1965" s="88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88"/>
      <c r="B1966" s="88"/>
      <c r="C1966" s="88"/>
      <c r="D1966" s="88"/>
      <c r="E1966" s="88"/>
      <c r="F1966" s="88"/>
      <c r="G1966" s="88"/>
      <c r="H1966" s="88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88"/>
      <c r="B1967" s="88"/>
      <c r="C1967" s="88"/>
      <c r="D1967" s="88"/>
      <c r="E1967" s="88"/>
      <c r="F1967" s="88"/>
      <c r="G1967" s="88"/>
      <c r="H1967" s="88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88"/>
      <c r="B1968" s="88"/>
      <c r="C1968" s="88"/>
      <c r="D1968" s="88"/>
      <c r="E1968" s="88"/>
      <c r="F1968" s="88"/>
      <c r="G1968" s="88"/>
      <c r="H1968" s="88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88"/>
      <c r="B1969" s="88"/>
      <c r="C1969" s="88"/>
      <c r="D1969" s="88"/>
      <c r="E1969" s="88"/>
      <c r="F1969" s="88"/>
      <c r="G1969" s="88"/>
      <c r="H1969" s="88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88"/>
      <c r="B1970" s="88"/>
      <c r="C1970" s="88"/>
      <c r="D1970" s="88"/>
      <c r="E1970" s="88"/>
      <c r="F1970" s="88"/>
      <c r="G1970" s="88"/>
      <c r="H1970" s="88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88"/>
      <c r="B1971" s="88"/>
      <c r="C1971" s="88"/>
      <c r="D1971" s="88"/>
      <c r="E1971" s="88"/>
      <c r="F1971" s="88"/>
      <c r="G1971" s="88"/>
      <c r="H1971" s="88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88"/>
      <c r="B1972" s="88"/>
      <c r="C1972" s="88"/>
      <c r="D1972" s="88"/>
      <c r="E1972" s="88"/>
      <c r="F1972" s="88"/>
      <c r="G1972" s="88"/>
      <c r="H1972" s="88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88"/>
      <c r="B1973" s="88"/>
      <c r="C1973" s="88"/>
      <c r="D1973" s="88"/>
      <c r="E1973" s="88"/>
      <c r="F1973" s="88"/>
      <c r="G1973" s="88"/>
      <c r="H1973" s="88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88"/>
      <c r="B1974" s="88"/>
      <c r="C1974" s="88"/>
      <c r="D1974" s="88"/>
      <c r="E1974" s="88"/>
      <c r="F1974" s="88"/>
      <c r="G1974" s="88"/>
      <c r="H1974" s="88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88"/>
      <c r="B1975" s="88"/>
      <c r="C1975" s="88"/>
      <c r="D1975" s="88"/>
      <c r="E1975" s="88"/>
      <c r="F1975" s="88"/>
      <c r="G1975" s="88"/>
      <c r="H1975" s="88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88"/>
      <c r="B1976" s="88"/>
      <c r="C1976" s="88"/>
      <c r="D1976" s="88"/>
      <c r="E1976" s="88"/>
      <c r="F1976" s="88"/>
      <c r="G1976" s="88"/>
      <c r="H1976" s="88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88"/>
      <c r="B1977" s="88"/>
      <c r="C1977" s="88"/>
      <c r="D1977" s="88"/>
      <c r="E1977" s="88"/>
      <c r="F1977" s="88"/>
      <c r="G1977" s="88"/>
      <c r="H1977" s="88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88"/>
      <c r="B1978" s="88"/>
      <c r="C1978" s="88"/>
      <c r="D1978" s="88"/>
      <c r="E1978" s="88"/>
      <c r="F1978" s="88"/>
      <c r="G1978" s="88"/>
      <c r="H1978" s="88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88"/>
      <c r="B1979" s="88"/>
      <c r="C1979" s="88"/>
      <c r="D1979" s="88"/>
      <c r="E1979" s="88"/>
      <c r="F1979" s="88"/>
      <c r="G1979" s="88"/>
      <c r="H1979" s="88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88"/>
      <c r="B1980" s="88"/>
      <c r="C1980" s="88"/>
      <c r="D1980" s="88"/>
      <c r="E1980" s="88"/>
      <c r="F1980" s="88"/>
      <c r="G1980" s="88"/>
      <c r="H1980" s="88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88"/>
      <c r="B1981" s="88"/>
      <c r="C1981" s="88"/>
      <c r="D1981" s="88"/>
      <c r="E1981" s="88"/>
      <c r="F1981" s="88"/>
      <c r="G1981" s="88"/>
      <c r="H1981" s="88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88"/>
      <c r="B1982" s="88"/>
      <c r="C1982" s="88"/>
      <c r="D1982" s="88"/>
      <c r="E1982" s="88"/>
      <c r="F1982" s="88"/>
      <c r="G1982" s="88"/>
      <c r="H1982" s="88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88"/>
      <c r="B1983" s="88"/>
      <c r="C1983" s="88"/>
      <c r="D1983" s="88"/>
      <c r="E1983" s="88"/>
      <c r="F1983" s="88"/>
      <c r="G1983" s="88"/>
      <c r="H1983" s="88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88"/>
      <c r="B1984" s="88"/>
      <c r="C1984" s="88"/>
      <c r="D1984" s="88"/>
      <c r="E1984" s="88"/>
      <c r="F1984" s="88"/>
      <c r="G1984" s="88"/>
      <c r="H1984" s="88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88"/>
      <c r="B1985" s="88"/>
      <c r="C1985" s="88"/>
      <c r="D1985" s="88"/>
      <c r="E1985" s="88"/>
      <c r="F1985" s="88"/>
      <c r="G1985" s="88"/>
      <c r="H1985" s="88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88"/>
      <c r="B1986" s="88"/>
      <c r="C1986" s="88"/>
      <c r="D1986" s="88"/>
      <c r="E1986" s="88"/>
      <c r="F1986" s="88"/>
      <c r="G1986" s="88"/>
      <c r="H1986" s="88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88"/>
      <c r="B1987" s="88"/>
      <c r="C1987" s="88"/>
      <c r="D1987" s="88"/>
      <c r="E1987" s="88"/>
      <c r="F1987" s="88"/>
      <c r="G1987" s="88"/>
      <c r="H1987" s="88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88"/>
      <c r="B1988" s="88"/>
      <c r="C1988" s="88"/>
      <c r="D1988" s="88"/>
      <c r="E1988" s="88"/>
      <c r="F1988" s="88"/>
      <c r="G1988" s="88"/>
      <c r="H1988" s="88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88"/>
      <c r="B1989" s="88"/>
      <c r="C1989" s="88"/>
      <c r="D1989" s="88"/>
      <c r="E1989" s="88"/>
      <c r="F1989" s="88"/>
      <c r="G1989" s="88"/>
      <c r="H1989" s="88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88"/>
      <c r="B1990" s="88"/>
      <c r="C1990" s="88"/>
      <c r="D1990" s="88"/>
      <c r="E1990" s="88"/>
      <c r="F1990" s="88"/>
      <c r="G1990" s="88"/>
      <c r="H1990" s="88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88"/>
      <c r="B1991" s="88"/>
      <c r="C1991" s="88"/>
      <c r="D1991" s="88"/>
      <c r="E1991" s="88"/>
      <c r="F1991" s="88"/>
      <c r="G1991" s="88"/>
      <c r="H1991" s="88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88"/>
      <c r="B1992" s="88"/>
      <c r="C1992" s="88"/>
      <c r="D1992" s="88"/>
      <c r="E1992" s="88"/>
      <c r="F1992" s="88"/>
      <c r="G1992" s="88"/>
      <c r="H1992" s="88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88"/>
      <c r="B1993" s="88"/>
      <c r="C1993" s="88"/>
      <c r="D1993" s="88"/>
      <c r="E1993" s="88"/>
      <c r="F1993" s="88"/>
      <c r="G1993" s="88"/>
      <c r="H1993" s="88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88"/>
      <c r="B1994" s="88"/>
      <c r="C1994" s="88"/>
      <c r="D1994" s="88"/>
      <c r="E1994" s="88"/>
      <c r="F1994" s="88"/>
      <c r="G1994" s="88"/>
      <c r="H1994" s="88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88"/>
      <c r="B1995" s="88"/>
      <c r="C1995" s="88"/>
      <c r="D1995" s="88"/>
      <c r="E1995" s="88"/>
      <c r="F1995" s="88"/>
      <c r="G1995" s="88"/>
      <c r="H1995" s="88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88"/>
      <c r="B1996" s="88"/>
      <c r="C1996" s="88"/>
      <c r="D1996" s="88"/>
      <c r="E1996" s="88"/>
      <c r="F1996" s="88"/>
      <c r="G1996" s="88"/>
      <c r="H1996" s="88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88"/>
      <c r="B1997" s="88"/>
      <c r="C1997" s="88"/>
      <c r="D1997" s="88"/>
      <c r="E1997" s="88"/>
      <c r="F1997" s="88"/>
      <c r="G1997" s="88"/>
      <c r="H1997" s="88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88"/>
      <c r="B1998" s="88"/>
      <c r="C1998" s="88"/>
      <c r="D1998" s="88"/>
      <c r="E1998" s="88"/>
      <c r="F1998" s="88"/>
      <c r="G1998" s="88"/>
      <c r="H1998" s="88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88"/>
      <c r="B1999" s="88"/>
      <c r="C1999" s="88"/>
      <c r="D1999" s="88"/>
      <c r="E1999" s="88"/>
      <c r="F1999" s="88"/>
      <c r="G1999" s="88"/>
      <c r="H1999" s="88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88"/>
      <c r="B2000" s="88"/>
      <c r="C2000" s="88"/>
      <c r="D2000" s="88"/>
      <c r="E2000" s="88"/>
      <c r="F2000" s="88"/>
      <c r="G2000" s="88"/>
      <c r="H2000" s="88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88"/>
      <c r="B2001" s="88"/>
      <c r="C2001" s="88"/>
      <c r="D2001" s="88"/>
      <c r="E2001" s="88"/>
      <c r="F2001" s="88"/>
      <c r="G2001" s="88"/>
      <c r="H2001" s="88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88"/>
      <c r="B2002" s="88"/>
      <c r="C2002" s="88"/>
      <c r="D2002" s="88"/>
      <c r="E2002" s="88"/>
      <c r="F2002" s="88"/>
      <c r="G2002" s="88"/>
      <c r="H2002" s="88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88"/>
      <c r="B2003" s="88"/>
      <c r="C2003" s="88"/>
      <c r="D2003" s="88"/>
      <c r="E2003" s="88"/>
      <c r="F2003" s="88"/>
      <c r="G2003" s="88"/>
      <c r="H2003" s="88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88"/>
      <c r="B2004" s="88"/>
      <c r="C2004" s="88"/>
      <c r="D2004" s="88"/>
      <c r="E2004" s="88"/>
      <c r="F2004" s="88"/>
      <c r="G2004" s="88"/>
      <c r="H2004" s="88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88"/>
      <c r="B2005" s="88"/>
      <c r="C2005" s="88"/>
      <c r="D2005" s="88"/>
      <c r="E2005" s="88"/>
      <c r="F2005" s="88"/>
      <c r="G2005" s="88"/>
      <c r="H2005" s="88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88"/>
      <c r="B2006" s="88"/>
      <c r="C2006" s="88"/>
      <c r="D2006" s="88"/>
      <c r="E2006" s="88"/>
      <c r="F2006" s="88"/>
      <c r="G2006" s="88"/>
      <c r="H2006" s="88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88"/>
      <c r="B2007" s="88"/>
      <c r="C2007" s="88"/>
      <c r="D2007" s="88"/>
      <c r="E2007" s="88"/>
      <c r="F2007" s="88"/>
      <c r="G2007" s="88"/>
      <c r="H2007" s="88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88"/>
      <c r="B2008" s="88"/>
      <c r="C2008" s="88"/>
      <c r="D2008" s="88"/>
      <c r="E2008" s="88"/>
      <c r="F2008" s="88"/>
      <c r="G2008" s="88"/>
      <c r="H2008" s="88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88"/>
      <c r="B2009" s="88"/>
      <c r="C2009" s="88"/>
      <c r="D2009" s="88"/>
      <c r="E2009" s="88"/>
      <c r="F2009" s="88"/>
      <c r="G2009" s="88"/>
      <c r="H2009" s="88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88"/>
      <c r="B2010" s="88"/>
      <c r="C2010" s="88"/>
      <c r="D2010" s="88"/>
      <c r="E2010" s="88"/>
      <c r="F2010" s="88"/>
      <c r="G2010" s="88"/>
      <c r="H2010" s="88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88"/>
      <c r="B2011" s="88"/>
      <c r="C2011" s="88"/>
      <c r="D2011" s="88"/>
      <c r="E2011" s="88"/>
      <c r="F2011" s="88"/>
      <c r="G2011" s="88"/>
      <c r="H2011" s="88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88"/>
      <c r="B2012" s="88"/>
      <c r="C2012" s="88"/>
      <c r="D2012" s="88"/>
      <c r="E2012" s="88"/>
      <c r="F2012" s="88"/>
      <c r="G2012" s="88"/>
      <c r="H2012" s="88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88"/>
      <c r="B2013" s="88"/>
      <c r="C2013" s="88"/>
      <c r="D2013" s="88"/>
      <c r="E2013" s="88"/>
      <c r="F2013" s="88"/>
      <c r="G2013" s="88"/>
      <c r="H2013" s="88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88"/>
      <c r="B2014" s="88"/>
      <c r="C2014" s="88"/>
      <c r="D2014" s="88"/>
      <c r="E2014" s="88"/>
      <c r="F2014" s="88"/>
      <c r="G2014" s="88"/>
      <c r="H2014" s="88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88"/>
      <c r="B2015" s="88"/>
      <c r="C2015" s="88"/>
      <c r="D2015" s="88"/>
      <c r="E2015" s="88"/>
      <c r="F2015" s="88"/>
      <c r="G2015" s="88"/>
      <c r="H2015" s="88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88"/>
      <c r="B2016" s="88"/>
      <c r="C2016" s="88"/>
      <c r="D2016" s="88"/>
      <c r="E2016" s="88"/>
      <c r="F2016" s="88"/>
      <c r="G2016" s="88"/>
      <c r="H2016" s="88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88"/>
      <c r="B2017" s="88"/>
      <c r="C2017" s="88"/>
      <c r="D2017" s="88"/>
      <c r="E2017" s="88"/>
      <c r="F2017" s="88"/>
      <c r="G2017" s="88"/>
      <c r="H2017" s="88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88"/>
      <c r="B2018" s="88"/>
      <c r="C2018" s="88"/>
      <c r="D2018" s="88"/>
      <c r="E2018" s="88"/>
      <c r="F2018" s="88"/>
      <c r="G2018" s="88"/>
      <c r="H2018" s="88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88"/>
      <c r="B2019" s="88"/>
      <c r="C2019" s="88"/>
      <c r="D2019" s="88"/>
      <c r="E2019" s="88"/>
      <c r="F2019" s="88"/>
      <c r="G2019" s="88"/>
      <c r="H2019" s="88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88"/>
      <c r="B2020" s="88"/>
      <c r="C2020" s="88"/>
      <c r="D2020" s="88"/>
      <c r="E2020" s="88"/>
      <c r="F2020" s="88"/>
      <c r="G2020" s="88"/>
      <c r="H2020" s="88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88"/>
      <c r="B2021" s="88"/>
      <c r="C2021" s="88"/>
      <c r="D2021" s="88"/>
      <c r="E2021" s="88"/>
      <c r="F2021" s="88"/>
      <c r="G2021" s="88"/>
      <c r="H2021" s="88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88"/>
      <c r="B2022" s="88"/>
      <c r="C2022" s="88"/>
      <c r="D2022" s="88"/>
      <c r="E2022" s="88"/>
      <c r="F2022" s="88"/>
      <c r="G2022" s="88"/>
      <c r="H2022" s="88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88"/>
      <c r="B2023" s="88"/>
      <c r="C2023" s="88"/>
      <c r="D2023" s="88"/>
      <c r="E2023" s="88"/>
      <c r="F2023" s="88"/>
      <c r="G2023" s="88"/>
      <c r="H2023" s="88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88"/>
      <c r="B2024" s="88"/>
      <c r="C2024" s="88"/>
      <c r="D2024" s="88"/>
      <c r="E2024" s="88"/>
      <c r="F2024" s="88"/>
      <c r="G2024" s="88"/>
      <c r="H2024" s="88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88"/>
      <c r="B2025" s="88"/>
      <c r="C2025" s="88"/>
      <c r="D2025" s="88"/>
      <c r="E2025" s="88"/>
      <c r="F2025" s="88"/>
      <c r="G2025" s="88"/>
      <c r="H2025" s="88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88"/>
      <c r="B2026" s="88"/>
      <c r="C2026" s="88"/>
      <c r="D2026" s="88"/>
      <c r="E2026" s="88"/>
      <c r="F2026" s="88"/>
      <c r="G2026" s="88"/>
      <c r="H2026" s="88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88"/>
      <c r="B2027" s="88"/>
      <c r="C2027" s="88"/>
      <c r="D2027" s="88"/>
      <c r="E2027" s="88"/>
      <c r="F2027" s="88"/>
      <c r="G2027" s="88"/>
      <c r="H2027" s="88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88"/>
      <c r="B2028" s="88"/>
      <c r="C2028" s="88"/>
      <c r="D2028" s="88"/>
      <c r="E2028" s="88"/>
      <c r="F2028" s="88"/>
      <c r="G2028" s="88"/>
      <c r="H2028" s="88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88"/>
      <c r="B2029" s="88"/>
      <c r="C2029" s="88"/>
      <c r="D2029" s="88"/>
      <c r="E2029" s="88"/>
      <c r="F2029" s="88"/>
      <c r="G2029" s="88"/>
      <c r="H2029" s="88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88"/>
      <c r="B2030" s="88"/>
      <c r="C2030" s="88"/>
      <c r="D2030" s="88"/>
      <c r="E2030" s="88"/>
      <c r="F2030" s="88"/>
      <c r="G2030" s="88"/>
      <c r="H2030" s="88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88"/>
      <c r="B2031" s="88"/>
      <c r="C2031" s="88"/>
      <c r="D2031" s="88"/>
      <c r="E2031" s="88"/>
      <c r="F2031" s="88"/>
      <c r="G2031" s="88"/>
      <c r="H2031" s="88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88"/>
      <c r="B2032" s="88"/>
      <c r="C2032" s="88"/>
      <c r="D2032" s="88"/>
      <c r="E2032" s="88"/>
      <c r="F2032" s="88"/>
      <c r="G2032" s="88"/>
      <c r="H2032" s="88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88"/>
      <c r="B2033" s="88"/>
      <c r="C2033" s="88"/>
      <c r="D2033" s="88"/>
      <c r="E2033" s="88"/>
      <c r="F2033" s="88"/>
      <c r="G2033" s="88"/>
      <c r="H2033" s="88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88"/>
      <c r="B2034" s="88"/>
      <c r="C2034" s="88"/>
      <c r="D2034" s="88"/>
      <c r="E2034" s="88"/>
      <c r="F2034" s="88"/>
      <c r="G2034" s="88"/>
      <c r="H2034" s="88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88"/>
      <c r="B2035" s="88"/>
      <c r="C2035" s="88"/>
      <c r="D2035" s="88"/>
      <c r="E2035" s="88"/>
      <c r="F2035" s="88"/>
      <c r="G2035" s="88"/>
      <c r="H2035" s="88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88"/>
      <c r="B2036" s="88"/>
      <c r="C2036" s="88"/>
      <c r="D2036" s="88"/>
      <c r="E2036" s="88"/>
      <c r="F2036" s="88"/>
      <c r="G2036" s="88"/>
      <c r="H2036" s="88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88"/>
      <c r="B2037" s="88"/>
      <c r="C2037" s="88"/>
      <c r="D2037" s="88"/>
      <c r="E2037" s="88"/>
      <c r="F2037" s="88"/>
      <c r="G2037" s="88"/>
      <c r="H2037" s="88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88"/>
      <c r="B2038" s="88"/>
      <c r="C2038" s="88"/>
      <c r="D2038" s="88"/>
      <c r="E2038" s="88"/>
      <c r="F2038" s="88"/>
      <c r="G2038" s="88"/>
      <c r="H2038" s="88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88"/>
      <c r="B2039" s="88"/>
      <c r="C2039" s="88"/>
      <c r="D2039" s="88"/>
      <c r="E2039" s="88"/>
      <c r="F2039" s="88"/>
      <c r="G2039" s="88"/>
      <c r="H2039" s="88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88"/>
      <c r="B2040" s="88"/>
      <c r="C2040" s="88"/>
      <c r="D2040" s="88"/>
      <c r="E2040" s="88"/>
      <c r="F2040" s="88"/>
      <c r="G2040" s="88"/>
      <c r="H2040" s="88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88"/>
      <c r="B2041" s="88"/>
      <c r="C2041" s="88"/>
      <c r="D2041" s="88"/>
      <c r="E2041" s="88"/>
      <c r="F2041" s="88"/>
      <c r="G2041" s="88"/>
      <c r="H2041" s="88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88"/>
      <c r="B2042" s="88"/>
      <c r="C2042" s="88"/>
      <c r="D2042" s="88"/>
      <c r="E2042" s="88"/>
      <c r="F2042" s="88"/>
      <c r="G2042" s="88"/>
      <c r="H2042" s="88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88"/>
      <c r="B2043" s="88"/>
      <c r="C2043" s="88"/>
      <c r="D2043" s="88"/>
      <c r="E2043" s="88"/>
      <c r="F2043" s="88"/>
      <c r="G2043" s="88"/>
      <c r="H2043" s="88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88"/>
      <c r="B2044" s="88"/>
      <c r="C2044" s="88"/>
      <c r="D2044" s="88"/>
      <c r="E2044" s="88"/>
      <c r="F2044" s="88"/>
      <c r="G2044" s="88"/>
      <c r="H2044" s="88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88"/>
      <c r="B2045" s="88"/>
      <c r="C2045" s="88"/>
      <c r="D2045" s="88"/>
      <c r="E2045" s="88"/>
      <c r="F2045" s="88"/>
      <c r="G2045" s="88"/>
      <c r="H2045" s="88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88"/>
      <c r="B2046" s="88"/>
      <c r="C2046" s="88"/>
      <c r="D2046" s="88"/>
      <c r="E2046" s="88"/>
      <c r="F2046" s="88"/>
      <c r="G2046" s="88"/>
      <c r="H2046" s="88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88"/>
      <c r="B2047" s="88"/>
      <c r="C2047" s="88"/>
      <c r="D2047" s="88"/>
      <c r="E2047" s="88"/>
      <c r="F2047" s="88"/>
      <c r="G2047" s="88"/>
      <c r="H2047" s="88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88"/>
      <c r="B2048" s="88"/>
      <c r="C2048" s="88"/>
      <c r="D2048" s="88"/>
      <c r="E2048" s="88"/>
      <c r="F2048" s="88"/>
      <c r="G2048" s="88"/>
      <c r="H2048" s="88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88"/>
      <c r="B2049" s="88"/>
      <c r="C2049" s="88"/>
      <c r="D2049" s="88"/>
      <c r="E2049" s="88"/>
      <c r="F2049" s="88"/>
      <c r="G2049" s="88"/>
      <c r="H2049" s="88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88"/>
      <c r="B2050" s="88"/>
      <c r="C2050" s="88"/>
      <c r="D2050" s="88"/>
      <c r="E2050" s="88"/>
      <c r="F2050" s="88"/>
      <c r="G2050" s="88"/>
      <c r="H2050" s="88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88"/>
      <c r="B2051" s="88"/>
      <c r="C2051" s="88"/>
      <c r="D2051" s="88"/>
      <c r="E2051" s="88"/>
      <c r="F2051" s="88"/>
      <c r="G2051" s="88"/>
      <c r="H2051" s="88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88"/>
      <c r="B2052" s="88"/>
      <c r="C2052" s="88"/>
      <c r="D2052" s="88"/>
      <c r="E2052" s="88"/>
      <c r="F2052" s="88"/>
      <c r="G2052" s="88"/>
      <c r="H2052" s="88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88"/>
      <c r="B2053" s="88"/>
      <c r="C2053" s="88"/>
      <c r="D2053" s="88"/>
      <c r="E2053" s="88"/>
      <c r="F2053" s="88"/>
      <c r="G2053" s="88"/>
      <c r="H2053" s="88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88"/>
      <c r="B2054" s="88"/>
      <c r="C2054" s="88"/>
      <c r="D2054" s="88"/>
      <c r="E2054" s="88"/>
      <c r="F2054" s="88"/>
      <c r="G2054" s="88"/>
      <c r="H2054" s="88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88"/>
      <c r="B2055" s="88"/>
      <c r="C2055" s="88"/>
      <c r="D2055" s="88"/>
      <c r="E2055" s="88"/>
      <c r="F2055" s="88"/>
      <c r="G2055" s="88"/>
      <c r="H2055" s="88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88"/>
      <c r="B2056" s="88"/>
      <c r="C2056" s="88"/>
      <c r="D2056" s="88"/>
      <c r="E2056" s="88"/>
      <c r="F2056" s="88"/>
      <c r="G2056" s="88"/>
      <c r="H2056" s="88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88"/>
      <c r="B2057" s="88"/>
      <c r="C2057" s="88"/>
      <c r="D2057" s="88"/>
      <c r="E2057" s="88"/>
      <c r="F2057" s="88"/>
      <c r="G2057" s="88"/>
      <c r="H2057" s="88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88"/>
      <c r="B2058" s="88"/>
      <c r="C2058" s="88"/>
      <c r="D2058" s="88"/>
      <c r="E2058" s="88"/>
      <c r="F2058" s="88"/>
      <c r="G2058" s="88"/>
      <c r="H2058" s="88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88"/>
      <c r="B2059" s="88"/>
      <c r="C2059" s="88"/>
      <c r="D2059" s="88"/>
      <c r="E2059" s="88"/>
      <c r="F2059" s="88"/>
      <c r="G2059" s="88"/>
      <c r="H2059" s="88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88"/>
      <c r="B2060" s="88"/>
      <c r="C2060" s="88"/>
      <c r="D2060" s="88"/>
      <c r="E2060" s="88"/>
      <c r="F2060" s="88"/>
      <c r="G2060" s="88"/>
      <c r="H2060" s="88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88"/>
      <c r="B2061" s="88"/>
      <c r="C2061" s="88"/>
      <c r="D2061" s="88"/>
      <c r="E2061" s="88"/>
      <c r="F2061" s="88"/>
      <c r="G2061" s="88"/>
      <c r="H2061" s="88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88"/>
      <c r="B2062" s="88"/>
      <c r="C2062" s="88"/>
      <c r="D2062" s="88"/>
      <c r="E2062" s="88"/>
      <c r="F2062" s="88"/>
      <c r="G2062" s="88"/>
      <c r="H2062" s="88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88"/>
      <c r="B2063" s="88"/>
      <c r="C2063" s="88"/>
      <c r="D2063" s="88"/>
      <c r="E2063" s="88"/>
      <c r="F2063" s="88"/>
      <c r="G2063" s="88"/>
      <c r="H2063" s="88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88"/>
      <c r="B2064" s="88"/>
      <c r="C2064" s="88"/>
      <c r="D2064" s="88"/>
      <c r="E2064" s="88"/>
      <c r="F2064" s="88"/>
      <c r="G2064" s="88"/>
      <c r="H2064" s="88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88"/>
      <c r="B2065" s="88"/>
      <c r="C2065" s="88"/>
      <c r="D2065" s="88"/>
      <c r="E2065" s="88"/>
      <c r="F2065" s="88"/>
      <c r="G2065" s="88"/>
      <c r="H2065" s="88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88"/>
      <c r="B2066" s="88"/>
      <c r="C2066" s="88"/>
      <c r="D2066" s="88"/>
      <c r="E2066" s="88"/>
      <c r="F2066" s="88"/>
      <c r="G2066" s="88"/>
      <c r="H2066" s="88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88"/>
      <c r="B2067" s="88"/>
      <c r="C2067" s="88"/>
      <c r="D2067" s="88"/>
      <c r="E2067" s="88"/>
      <c r="F2067" s="88"/>
      <c r="G2067" s="88"/>
      <c r="H2067" s="88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88"/>
      <c r="B2068" s="88"/>
      <c r="C2068" s="88"/>
      <c r="D2068" s="88"/>
      <c r="E2068" s="88"/>
      <c r="F2068" s="88"/>
      <c r="G2068" s="88"/>
      <c r="H2068" s="88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88"/>
      <c r="B2069" s="88"/>
      <c r="C2069" s="88"/>
      <c r="D2069" s="88"/>
      <c r="E2069" s="88"/>
      <c r="F2069" s="88"/>
      <c r="G2069" s="88"/>
      <c r="H2069" s="88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88"/>
      <c r="B2070" s="88"/>
      <c r="C2070" s="88"/>
      <c r="D2070" s="88"/>
      <c r="E2070" s="88"/>
      <c r="F2070" s="88"/>
      <c r="G2070" s="88"/>
      <c r="H2070" s="88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88"/>
      <c r="B2071" s="88"/>
      <c r="C2071" s="88"/>
      <c r="D2071" s="88"/>
      <c r="E2071" s="88"/>
      <c r="F2071" s="88"/>
      <c r="G2071" s="88"/>
      <c r="H2071" s="88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88"/>
      <c r="B2072" s="88"/>
      <c r="C2072" s="88"/>
      <c r="D2072" s="88"/>
      <c r="E2072" s="88"/>
      <c r="F2072" s="88"/>
      <c r="G2072" s="88"/>
      <c r="H2072" s="88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88"/>
      <c r="B2073" s="88"/>
      <c r="C2073" s="88"/>
      <c r="D2073" s="88"/>
      <c r="E2073" s="88"/>
      <c r="F2073" s="88"/>
      <c r="G2073" s="88"/>
      <c r="H2073" s="88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88"/>
      <c r="B2074" s="88"/>
      <c r="C2074" s="88"/>
      <c r="D2074" s="88"/>
      <c r="E2074" s="88"/>
      <c r="F2074" s="88"/>
      <c r="G2074" s="88"/>
      <c r="H2074" s="88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88"/>
      <c r="B2075" s="88"/>
      <c r="C2075" s="88"/>
      <c r="D2075" s="88"/>
      <c r="E2075" s="88"/>
      <c r="F2075" s="88"/>
      <c r="G2075" s="88"/>
      <c r="H2075" s="88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88"/>
      <c r="B2076" s="88"/>
      <c r="C2076" s="88"/>
      <c r="D2076" s="88"/>
      <c r="E2076" s="88"/>
      <c r="F2076" s="88"/>
      <c r="G2076" s="88"/>
      <c r="H2076" s="88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88"/>
      <c r="B2077" s="88"/>
      <c r="C2077" s="88"/>
      <c r="D2077" s="88"/>
      <c r="E2077" s="88"/>
      <c r="F2077" s="88"/>
      <c r="G2077" s="88"/>
      <c r="H2077" s="88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88"/>
      <c r="B2078" s="88"/>
      <c r="C2078" s="88"/>
      <c r="D2078" s="88"/>
      <c r="E2078" s="88"/>
      <c r="F2078" s="88"/>
      <c r="G2078" s="88"/>
      <c r="H2078" s="88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88"/>
      <c r="B2079" s="88"/>
      <c r="C2079" s="88"/>
      <c r="D2079" s="88"/>
      <c r="E2079" s="88"/>
      <c r="F2079" s="88"/>
      <c r="G2079" s="88"/>
      <c r="H2079" s="88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88"/>
      <c r="B2080" s="88"/>
      <c r="C2080" s="88"/>
      <c r="D2080" s="88"/>
      <c r="E2080" s="88"/>
      <c r="F2080" s="88"/>
      <c r="G2080" s="88"/>
      <c r="H2080" s="88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88"/>
      <c r="B2081" s="88"/>
      <c r="C2081" s="88"/>
      <c r="D2081" s="88"/>
      <c r="E2081" s="88"/>
      <c r="F2081" s="88"/>
      <c r="G2081" s="88"/>
      <c r="H2081" s="88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88"/>
      <c r="B2082" s="88"/>
      <c r="C2082" s="88"/>
      <c r="D2082" s="88"/>
      <c r="E2082" s="88"/>
      <c r="F2082" s="88"/>
      <c r="G2082" s="88"/>
      <c r="H2082" s="88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88"/>
      <c r="B2083" s="88"/>
      <c r="C2083" s="88"/>
      <c r="D2083" s="88"/>
      <c r="E2083" s="88"/>
      <c r="F2083" s="88"/>
      <c r="G2083" s="88"/>
      <c r="H2083" s="88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88"/>
      <c r="B2084" s="88"/>
      <c r="C2084" s="88"/>
      <c r="D2084" s="88"/>
      <c r="E2084" s="88"/>
      <c r="F2084" s="88"/>
      <c r="G2084" s="88"/>
      <c r="H2084" s="88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88"/>
      <c r="B2085" s="88"/>
      <c r="C2085" s="88"/>
      <c r="D2085" s="88"/>
      <c r="E2085" s="88"/>
      <c r="F2085" s="88"/>
      <c r="G2085" s="88"/>
      <c r="H2085" s="88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88"/>
      <c r="B2086" s="88"/>
      <c r="C2086" s="88"/>
      <c r="D2086" s="88"/>
      <c r="E2086" s="88"/>
      <c r="F2086" s="88"/>
      <c r="G2086" s="88"/>
      <c r="H2086" s="88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88"/>
      <c r="B2087" s="88"/>
      <c r="C2087" s="88"/>
      <c r="D2087" s="88"/>
      <c r="E2087" s="88"/>
      <c r="F2087" s="88"/>
      <c r="G2087" s="88"/>
      <c r="H2087" s="88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88"/>
      <c r="B2088" s="88"/>
      <c r="C2088" s="88"/>
      <c r="D2088" s="88"/>
      <c r="E2088" s="88"/>
      <c r="F2088" s="88"/>
      <c r="G2088" s="88"/>
      <c r="H2088" s="88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88"/>
      <c r="B2089" s="88"/>
      <c r="C2089" s="88"/>
      <c r="D2089" s="88"/>
      <c r="E2089" s="88"/>
      <c r="F2089" s="88"/>
      <c r="G2089" s="88"/>
      <c r="H2089" s="88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88"/>
      <c r="B2090" s="88"/>
      <c r="C2090" s="88"/>
      <c r="D2090" s="88"/>
      <c r="E2090" s="88"/>
      <c r="F2090" s="88"/>
      <c r="G2090" s="88"/>
      <c r="H2090" s="88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88"/>
      <c r="B2091" s="88"/>
      <c r="C2091" s="88"/>
      <c r="D2091" s="88"/>
      <c r="E2091" s="88"/>
      <c r="F2091" s="88"/>
      <c r="G2091" s="88"/>
      <c r="H2091" s="88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88"/>
      <c r="B2092" s="88"/>
      <c r="C2092" s="88"/>
      <c r="D2092" s="88"/>
      <c r="E2092" s="88"/>
      <c r="F2092" s="88"/>
      <c r="G2092" s="88"/>
      <c r="H2092" s="88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88"/>
      <c r="B2093" s="88"/>
      <c r="C2093" s="88"/>
      <c r="D2093" s="88"/>
      <c r="E2093" s="88"/>
      <c r="F2093" s="88"/>
      <c r="G2093" s="88"/>
      <c r="H2093" s="88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88"/>
      <c r="B2094" s="88"/>
      <c r="C2094" s="88"/>
      <c r="D2094" s="88"/>
      <c r="E2094" s="88"/>
      <c r="F2094" s="88"/>
      <c r="G2094" s="88"/>
      <c r="H2094" s="88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88"/>
      <c r="B2095" s="88"/>
      <c r="C2095" s="88"/>
      <c r="D2095" s="88"/>
      <c r="E2095" s="88"/>
      <c r="F2095" s="88"/>
      <c r="G2095" s="88"/>
      <c r="H2095" s="88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88"/>
      <c r="B2096" s="88"/>
      <c r="C2096" s="88"/>
      <c r="D2096" s="88"/>
      <c r="E2096" s="88"/>
      <c r="F2096" s="88"/>
      <c r="G2096" s="88"/>
      <c r="H2096" s="88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22" ht="12.75">
      <c r="A2097" s="88"/>
      <c r="B2097" s="88"/>
      <c r="C2097" s="88"/>
      <c r="D2097" s="88"/>
      <c r="E2097" s="88"/>
      <c r="F2097" s="88"/>
      <c r="G2097" s="88"/>
      <c r="H2097" s="88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</row>
    <row r="2098" spans="1:13" ht="12.75">
      <c r="A2098" s="88"/>
      <c r="B2098" s="88"/>
      <c r="C2098" s="88"/>
      <c r="D2098" s="88"/>
      <c r="E2098" s="88"/>
      <c r="F2098" s="88"/>
      <c r="G2098" s="88"/>
      <c r="H2098" s="88"/>
      <c r="M2098" s="63"/>
    </row>
    <row r="2099" spans="1:13" ht="12.75">
      <c r="A2099" s="88"/>
      <c r="B2099" s="88"/>
      <c r="C2099" s="88"/>
      <c r="D2099" s="88"/>
      <c r="E2099" s="88"/>
      <c r="F2099" s="88"/>
      <c r="G2099" s="88"/>
      <c r="H2099" s="88"/>
      <c r="M2099" s="63"/>
    </row>
    <row r="2100" spans="1:13" ht="12.75">
      <c r="A2100" s="88"/>
      <c r="B2100" s="88"/>
      <c r="C2100" s="88"/>
      <c r="D2100" s="88"/>
      <c r="E2100" s="88"/>
      <c r="F2100" s="88"/>
      <c r="G2100" s="88"/>
      <c r="H2100" s="88"/>
      <c r="M2100" s="63"/>
    </row>
    <row r="2101" spans="1:13" ht="12.75">
      <c r="A2101" s="88"/>
      <c r="B2101" s="88"/>
      <c r="C2101" s="88"/>
      <c r="D2101" s="88"/>
      <c r="E2101" s="88"/>
      <c r="F2101" s="88"/>
      <c r="G2101" s="88"/>
      <c r="H2101" s="88"/>
      <c r="M2101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zoomScale="145" zoomScaleNormal="145" zoomScalePageLayoutView="0" workbookViewId="0" topLeftCell="A34">
      <selection activeCell="M38" sqref="M38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19" customWidth="1"/>
    <col min="10" max="14" width="9.28125" style="28" customWidth="1"/>
    <col min="15" max="15" width="11.00390625" style="119" customWidth="1"/>
    <col min="16" max="16" width="11.00390625" style="0" customWidth="1"/>
    <col min="17" max="17" width="10.7109375" style="0" customWidth="1"/>
    <col min="18" max="18" width="9.28125" style="44" customWidth="1"/>
    <col min="19" max="21" width="9.28125" style="0" customWidth="1"/>
  </cols>
  <sheetData>
    <row r="1" spans="1:18" ht="13.5">
      <c r="A1" s="2" t="s">
        <v>4</v>
      </c>
      <c r="B1" s="109"/>
      <c r="C1" s="3"/>
      <c r="D1" s="3"/>
      <c r="E1" s="3"/>
      <c r="F1" s="121"/>
      <c r="G1" s="109"/>
      <c r="H1" s="109"/>
      <c r="I1" s="109"/>
      <c r="J1" s="121"/>
      <c r="K1" s="121"/>
      <c r="L1" s="121"/>
      <c r="M1" s="121"/>
      <c r="N1" s="121"/>
      <c r="O1" s="109"/>
      <c r="P1" s="121"/>
      <c r="Q1" s="121"/>
      <c r="R1" s="249"/>
    </row>
    <row r="2" spans="1:18" ht="31.5" customHeight="1">
      <c r="A2" s="4" t="s">
        <v>5</v>
      </c>
      <c r="B2" s="110">
        <v>2014</v>
      </c>
      <c r="C2" s="4">
        <v>2015</v>
      </c>
      <c r="D2" s="4">
        <v>2016</v>
      </c>
      <c r="E2" s="4">
        <v>2017</v>
      </c>
      <c r="F2" s="4">
        <v>2018</v>
      </c>
      <c r="G2" s="110">
        <v>2019</v>
      </c>
      <c r="H2" s="110">
        <v>2020</v>
      </c>
      <c r="I2" s="110">
        <v>2021</v>
      </c>
      <c r="J2" s="348">
        <v>2022</v>
      </c>
      <c r="K2" s="348">
        <v>2023</v>
      </c>
      <c r="L2" s="348" t="s">
        <v>183</v>
      </c>
      <c r="M2" s="348" t="s">
        <v>184</v>
      </c>
      <c r="N2" s="348" t="s">
        <v>185</v>
      </c>
      <c r="O2" s="304" t="s">
        <v>179</v>
      </c>
      <c r="P2" s="169" t="s">
        <v>178</v>
      </c>
      <c r="Q2" s="169" t="s">
        <v>6</v>
      </c>
      <c r="R2" s="206"/>
    </row>
    <row r="3" spans="1:21" ht="13.5">
      <c r="A3" s="5" t="s">
        <v>7</v>
      </c>
      <c r="B3" s="111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282">
        <v>10253.71181</v>
      </c>
      <c r="H3" s="289">
        <v>11643.30776</v>
      </c>
      <c r="I3" s="290">
        <v>7513.87035</v>
      </c>
      <c r="J3" s="349">
        <v>6198.188749999999</v>
      </c>
      <c r="K3" s="349">
        <v>6777.05515</v>
      </c>
      <c r="L3" s="349">
        <v>486.10970000000003</v>
      </c>
      <c r="M3" s="349">
        <v>435.998</v>
      </c>
      <c r="N3" s="349">
        <v>453.941</v>
      </c>
      <c r="O3" s="305">
        <v>-6.61758035274755</v>
      </c>
      <c r="P3" s="154">
        <v>4.115385850393805</v>
      </c>
      <c r="Q3" s="155">
        <v>9.5241194825747</v>
      </c>
      <c r="R3" s="296"/>
      <c r="T3" s="159"/>
      <c r="U3" s="159"/>
    </row>
    <row r="4" spans="1:21" ht="13.5">
      <c r="A4" s="5" t="s">
        <v>8</v>
      </c>
      <c r="B4" s="111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282">
        <v>24805.64512</v>
      </c>
      <c r="H4" s="289">
        <v>31102.3052</v>
      </c>
      <c r="I4" s="290">
        <v>25071.350500000004</v>
      </c>
      <c r="J4" s="349">
        <v>23723.869</v>
      </c>
      <c r="K4" s="349">
        <v>22759.015</v>
      </c>
      <c r="L4" s="349">
        <v>996.671</v>
      </c>
      <c r="M4" s="349">
        <v>1513.099</v>
      </c>
      <c r="N4" s="349">
        <v>2935.195</v>
      </c>
      <c r="O4" s="305">
        <v>194.49989013425696</v>
      </c>
      <c r="P4" s="154">
        <v>93.98565460686976</v>
      </c>
      <c r="Q4" s="155">
        <v>61.583218710484076</v>
      </c>
      <c r="R4" s="296"/>
      <c r="T4" s="159"/>
      <c r="U4" s="159"/>
    </row>
    <row r="5" spans="1:21" ht="13.5">
      <c r="A5" s="5" t="s">
        <v>9</v>
      </c>
      <c r="B5" s="111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282">
        <v>2520.9943</v>
      </c>
      <c r="H5" s="289">
        <v>2545.2419</v>
      </c>
      <c r="I5" s="290">
        <v>2187.5960099999998</v>
      </c>
      <c r="J5" s="349">
        <v>1537.6745400000002</v>
      </c>
      <c r="K5" s="349">
        <v>1714.6443</v>
      </c>
      <c r="L5" s="349">
        <v>153.79739999999998</v>
      </c>
      <c r="M5" s="349">
        <v>192.981</v>
      </c>
      <c r="N5" s="349">
        <v>99.262</v>
      </c>
      <c r="O5" s="305">
        <v>-35.4592470353855</v>
      </c>
      <c r="P5" s="154">
        <v>-48.56384825449137</v>
      </c>
      <c r="Q5" s="155">
        <v>2.0826123837224</v>
      </c>
      <c r="R5" s="296"/>
      <c r="T5" s="159"/>
      <c r="U5" s="159"/>
    </row>
    <row r="6" spans="1:21" ht="13.5">
      <c r="A6" s="5" t="s">
        <v>10</v>
      </c>
      <c r="B6" s="111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282">
        <v>36805.67494</v>
      </c>
      <c r="H6" s="289">
        <v>26043.65227</v>
      </c>
      <c r="I6" s="290">
        <v>8758.08089</v>
      </c>
      <c r="J6" s="349">
        <v>3430.9636000000005</v>
      </c>
      <c r="K6" s="349">
        <v>7904.427664999999</v>
      </c>
      <c r="L6" s="349">
        <v>654.8920700000001</v>
      </c>
      <c r="M6" s="349">
        <v>384.82556</v>
      </c>
      <c r="N6" s="349">
        <v>514.9009699999999</v>
      </c>
      <c r="O6" s="305">
        <v>-21.376209365308114</v>
      </c>
      <c r="P6" s="154">
        <v>33.80113576655353</v>
      </c>
      <c r="Q6" s="155">
        <v>10.803118378762022</v>
      </c>
      <c r="R6" s="296"/>
      <c r="T6" s="159"/>
      <c r="U6" s="159"/>
    </row>
    <row r="7" spans="1:21" ht="13.5">
      <c r="A7" s="5" t="s">
        <v>11</v>
      </c>
      <c r="B7" s="111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282">
        <v>18536.1379309999</v>
      </c>
      <c r="H7" s="289">
        <v>12801.184029999999</v>
      </c>
      <c r="I7" s="290">
        <v>10166.02306</v>
      </c>
      <c r="J7" s="349">
        <v>3821.975189999999</v>
      </c>
      <c r="K7" s="349">
        <v>5983.1300200000005</v>
      </c>
      <c r="L7" s="349">
        <v>712.1884099999999</v>
      </c>
      <c r="M7" s="349">
        <v>85.25873</v>
      </c>
      <c r="N7" s="349">
        <v>397.97517999999997</v>
      </c>
      <c r="O7" s="305">
        <v>-44.11939671975284</v>
      </c>
      <c r="P7" s="154">
        <v>366.7852547181971</v>
      </c>
      <c r="Q7" s="155">
        <v>8.349902664485414</v>
      </c>
      <c r="R7" s="296"/>
      <c r="T7" s="159"/>
      <c r="U7" s="159"/>
    </row>
    <row r="8" spans="1:21" ht="15.75">
      <c r="A8" s="5" t="s">
        <v>114</v>
      </c>
      <c r="B8" s="111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282">
        <v>185.62437</v>
      </c>
      <c r="H8" s="289">
        <v>98.56475999999999</v>
      </c>
      <c r="I8" s="290">
        <v>142.64001</v>
      </c>
      <c r="J8" s="349">
        <v>131.58426</v>
      </c>
      <c r="K8" s="349">
        <v>135.8647</v>
      </c>
      <c r="L8" s="349">
        <v>11.669</v>
      </c>
      <c r="M8" s="349">
        <v>12.529</v>
      </c>
      <c r="N8" s="349">
        <v>14.508</v>
      </c>
      <c r="O8" s="305">
        <v>24.329419830319637</v>
      </c>
      <c r="P8" s="154">
        <v>15.795354776917545</v>
      </c>
      <c r="Q8" s="155">
        <v>0.3043918162342546</v>
      </c>
      <c r="R8" s="296"/>
      <c r="T8" s="159"/>
      <c r="U8" s="159"/>
    </row>
    <row r="9" spans="1:21" ht="13.5">
      <c r="A9" s="5" t="s">
        <v>1</v>
      </c>
      <c r="B9" s="111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282">
        <v>2529.1466</v>
      </c>
      <c r="H9" s="289">
        <v>1574.854269</v>
      </c>
      <c r="I9" s="290">
        <v>2336.69288</v>
      </c>
      <c r="J9" s="349">
        <v>2892.44351</v>
      </c>
      <c r="K9" s="349">
        <v>3534.0373200000004</v>
      </c>
      <c r="L9" s="349">
        <v>325.37501000000003</v>
      </c>
      <c r="M9" s="349">
        <v>183.50036999999998</v>
      </c>
      <c r="N9" s="349">
        <v>350.44322999999997</v>
      </c>
      <c r="O9" s="305">
        <v>7.704408522338559</v>
      </c>
      <c r="P9" s="154">
        <v>90.9768519812794</v>
      </c>
      <c r="Q9" s="155">
        <v>7.3526365637371525</v>
      </c>
      <c r="R9" s="296"/>
      <c r="T9" s="159"/>
      <c r="U9" s="159"/>
    </row>
    <row r="10" spans="1:21" s="42" customFormat="1" ht="13.5">
      <c r="A10" s="8" t="s">
        <v>2</v>
      </c>
      <c r="B10" s="112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283">
        <v>95636.9350709999</v>
      </c>
      <c r="H10" s="291">
        <v>85809.11018900001</v>
      </c>
      <c r="I10" s="292">
        <v>56176.253699999994</v>
      </c>
      <c r="J10" s="350">
        <v>41736.69885</v>
      </c>
      <c r="K10" s="350">
        <v>48808.17415499999</v>
      </c>
      <c r="L10" s="350">
        <v>3340.70259</v>
      </c>
      <c r="M10" s="350">
        <v>2808.19166</v>
      </c>
      <c r="N10" s="350">
        <v>4766.225379999999</v>
      </c>
      <c r="O10" s="306">
        <v>42.67134686778565</v>
      </c>
      <c r="P10" s="156">
        <v>69.72578645148455</v>
      </c>
      <c r="Q10" s="157">
        <v>100</v>
      </c>
      <c r="R10" s="296"/>
      <c r="S10"/>
      <c r="T10" s="159"/>
      <c r="U10" s="159"/>
    </row>
    <row r="11" spans="1:21" ht="13.5">
      <c r="A11" s="11"/>
      <c r="B11" s="99"/>
      <c r="C11" s="12"/>
      <c r="D11" s="12"/>
      <c r="E11" s="12"/>
      <c r="F11" s="104"/>
      <c r="G11" s="99"/>
      <c r="H11" s="99"/>
      <c r="I11" s="99"/>
      <c r="J11" s="104"/>
      <c r="K11" s="104"/>
      <c r="L11" s="104"/>
      <c r="M11" s="104"/>
      <c r="N11" s="104"/>
      <c r="O11" s="99"/>
      <c r="P11" s="122"/>
      <c r="Q11" s="122"/>
      <c r="R11" s="296"/>
      <c r="T11" s="159"/>
      <c r="U11" s="159"/>
    </row>
    <row r="12" spans="1:21" ht="13.5">
      <c r="A12" s="13" t="s">
        <v>13</v>
      </c>
      <c r="B12" s="109"/>
      <c r="C12" s="12"/>
      <c r="D12" s="14"/>
      <c r="E12" s="14"/>
      <c r="F12" s="105"/>
      <c r="G12" s="100"/>
      <c r="H12" s="100"/>
      <c r="I12" s="100"/>
      <c r="J12" s="105"/>
      <c r="K12" s="105"/>
      <c r="L12" s="105"/>
      <c r="M12" s="105"/>
      <c r="N12" s="105"/>
      <c r="O12" s="100"/>
      <c r="P12" s="105"/>
      <c r="Q12" s="105"/>
      <c r="R12" s="296"/>
      <c r="T12" s="159"/>
      <c r="U12" s="159"/>
    </row>
    <row r="13" spans="1:18" ht="31.5" customHeight="1">
      <c r="A13" s="4" t="s">
        <v>5</v>
      </c>
      <c r="B13" s="110">
        <v>2014</v>
      </c>
      <c r="C13" s="4">
        <v>2015</v>
      </c>
      <c r="D13" s="4">
        <v>2016</v>
      </c>
      <c r="E13" s="4">
        <v>2017</v>
      </c>
      <c r="F13" s="4">
        <v>2018</v>
      </c>
      <c r="G13" s="110">
        <v>2019</v>
      </c>
      <c r="H13" s="110">
        <v>2020</v>
      </c>
      <c r="I13" s="110">
        <v>2021</v>
      </c>
      <c r="J13" s="348">
        <v>2022</v>
      </c>
      <c r="K13" s="348">
        <v>2023</v>
      </c>
      <c r="L13" s="348" t="s">
        <v>183</v>
      </c>
      <c r="M13" s="348" t="s">
        <v>184</v>
      </c>
      <c r="N13" s="348" t="s">
        <v>185</v>
      </c>
      <c r="O13" s="304" t="s">
        <v>179</v>
      </c>
      <c r="P13" s="169" t="s">
        <v>178</v>
      </c>
      <c r="Q13" s="169" t="s">
        <v>6</v>
      </c>
      <c r="R13" s="206"/>
    </row>
    <row r="14" spans="1:21" ht="13.5">
      <c r="A14" s="5" t="s">
        <v>14</v>
      </c>
      <c r="B14" s="111">
        <v>2440.7795530000003</v>
      </c>
      <c r="C14" s="6">
        <v>2357.2555180599998</v>
      </c>
      <c r="D14" s="6">
        <v>3416.1045603400003</v>
      </c>
      <c r="E14" s="15">
        <v>3807.79578</v>
      </c>
      <c r="F14" s="193">
        <v>4217.654639</v>
      </c>
      <c r="G14" s="284">
        <v>5257.2873899999995</v>
      </c>
      <c r="H14" s="163">
        <v>6353.206005</v>
      </c>
      <c r="I14" s="290">
        <v>4871.0541650000005</v>
      </c>
      <c r="J14" s="351">
        <v>3469.980321</v>
      </c>
      <c r="K14" s="351">
        <v>3510.759884</v>
      </c>
      <c r="L14" s="351">
        <v>314.011996</v>
      </c>
      <c r="M14" s="351">
        <v>195.711674</v>
      </c>
      <c r="N14" s="351">
        <v>245.341024</v>
      </c>
      <c r="O14" s="305">
        <v>-21.868900830145357</v>
      </c>
      <c r="P14" s="154">
        <v>25.35840043961814</v>
      </c>
      <c r="Q14" s="155">
        <v>8.735712531445074</v>
      </c>
      <c r="R14" s="296"/>
      <c r="T14" s="159"/>
      <c r="U14" s="159"/>
    </row>
    <row r="15" spans="1:21" ht="13.5">
      <c r="A15" s="5" t="s">
        <v>8</v>
      </c>
      <c r="B15" s="111">
        <v>5863.618722999999</v>
      </c>
      <c r="C15" s="6">
        <v>7152.593688999999</v>
      </c>
      <c r="D15" s="6">
        <v>9036.9923555</v>
      </c>
      <c r="E15" s="15">
        <v>9368.691663</v>
      </c>
      <c r="F15" s="193">
        <v>9374.649756190001</v>
      </c>
      <c r="G15" s="284">
        <v>9520.754661</v>
      </c>
      <c r="H15" s="163">
        <v>10926.718608</v>
      </c>
      <c r="I15" s="290">
        <v>9118.893338</v>
      </c>
      <c r="J15" s="351">
        <v>9955.459171</v>
      </c>
      <c r="K15" s="351">
        <v>9010.941962</v>
      </c>
      <c r="L15" s="351">
        <v>385.276898</v>
      </c>
      <c r="M15" s="351">
        <v>517.015816</v>
      </c>
      <c r="N15" s="351">
        <v>1503.03903</v>
      </c>
      <c r="O15" s="305">
        <v>290.1191682663516</v>
      </c>
      <c r="P15" s="154">
        <v>190.71432313784382</v>
      </c>
      <c r="Q15" s="155">
        <v>53.51782052406387</v>
      </c>
      <c r="R15" s="296"/>
      <c r="T15" s="159"/>
      <c r="U15" s="159"/>
    </row>
    <row r="16" spans="1:21" ht="13.5">
      <c r="A16" s="5" t="s">
        <v>9</v>
      </c>
      <c r="B16" s="111">
        <v>646.6040899999999</v>
      </c>
      <c r="C16" s="6">
        <v>1658.35257022</v>
      </c>
      <c r="D16" s="6">
        <v>1993.8481</v>
      </c>
      <c r="E16" s="15">
        <v>1624.212214</v>
      </c>
      <c r="F16" s="193">
        <v>1528.0421973400003</v>
      </c>
      <c r="G16" s="284">
        <v>1668.372523</v>
      </c>
      <c r="H16" s="163">
        <v>1923.729326</v>
      </c>
      <c r="I16" s="290">
        <v>1453.3193520000002</v>
      </c>
      <c r="J16" s="351">
        <v>925.709063</v>
      </c>
      <c r="K16" s="351">
        <v>925.6077819999999</v>
      </c>
      <c r="L16" s="351">
        <v>98.097234</v>
      </c>
      <c r="M16" s="351">
        <v>92.821383</v>
      </c>
      <c r="N16" s="351">
        <v>65.387883</v>
      </c>
      <c r="O16" s="305">
        <v>-33.343805595986524</v>
      </c>
      <c r="P16" s="154">
        <v>-29.555151101336204</v>
      </c>
      <c r="Q16" s="155">
        <v>2.328227622167927</v>
      </c>
      <c r="R16" s="296"/>
      <c r="T16" s="159"/>
      <c r="U16" s="159"/>
    </row>
    <row r="17" spans="1:21" ht="13.5">
      <c r="A17" s="5" t="s">
        <v>10</v>
      </c>
      <c r="B17" s="111">
        <v>5092.198891999999</v>
      </c>
      <c r="C17" s="6">
        <v>11918.761415999998</v>
      </c>
      <c r="D17" s="6">
        <v>9638.225181</v>
      </c>
      <c r="E17" s="15">
        <v>9605.574855</v>
      </c>
      <c r="F17" s="193">
        <v>8615.929668</v>
      </c>
      <c r="G17" s="284">
        <v>13650.557222</v>
      </c>
      <c r="H17" s="163">
        <v>10764.337708</v>
      </c>
      <c r="I17" s="290">
        <v>4890.95896</v>
      </c>
      <c r="J17" s="351">
        <v>2671.9281590000005</v>
      </c>
      <c r="K17" s="351">
        <v>6172.603518000001</v>
      </c>
      <c r="L17" s="351">
        <v>328.427161</v>
      </c>
      <c r="M17" s="351">
        <v>347.984685</v>
      </c>
      <c r="N17" s="351">
        <v>339.765622</v>
      </c>
      <c r="O17" s="305">
        <v>3.452351798638236</v>
      </c>
      <c r="P17" s="154">
        <v>-2.361903656765816</v>
      </c>
      <c r="Q17" s="155">
        <v>12.097833266806736</v>
      </c>
      <c r="R17" s="296"/>
      <c r="T17" s="159"/>
      <c r="U17" s="159"/>
    </row>
    <row r="18" spans="1:21" ht="13.5">
      <c r="A18" s="5" t="s">
        <v>15</v>
      </c>
      <c r="B18" s="111">
        <v>4356.755496</v>
      </c>
      <c r="C18" s="6">
        <v>6763.7629022</v>
      </c>
      <c r="D18" s="6">
        <v>10110.62955334</v>
      </c>
      <c r="E18" s="15">
        <v>8604.74907857</v>
      </c>
      <c r="F18" s="193">
        <v>7322.68758512</v>
      </c>
      <c r="G18" s="284">
        <v>7410.591563</v>
      </c>
      <c r="H18" s="163">
        <v>4658.603794</v>
      </c>
      <c r="I18" s="290">
        <v>3401.368626</v>
      </c>
      <c r="J18" s="351">
        <v>2107.85096</v>
      </c>
      <c r="K18" s="351">
        <v>2744.1597690000003</v>
      </c>
      <c r="L18" s="351">
        <v>332.781217</v>
      </c>
      <c r="M18" s="351">
        <v>93.080304</v>
      </c>
      <c r="N18" s="351">
        <v>186.754363</v>
      </c>
      <c r="O18" s="305">
        <v>-43.88073801653295</v>
      </c>
      <c r="P18" s="154">
        <v>100.63789542414905</v>
      </c>
      <c r="Q18" s="155">
        <v>6.649651992816098</v>
      </c>
      <c r="R18" s="296"/>
      <c r="T18" s="159"/>
      <c r="U18" s="159"/>
    </row>
    <row r="19" spans="1:21" ht="13.5">
      <c r="A19" s="5" t="s">
        <v>12</v>
      </c>
      <c r="B19" s="111">
        <v>117.523067</v>
      </c>
      <c r="C19" s="6">
        <v>196.81875526</v>
      </c>
      <c r="D19" s="6">
        <v>214.78843461000002</v>
      </c>
      <c r="E19" s="15">
        <v>333.62701179</v>
      </c>
      <c r="F19" s="193">
        <v>257.407716</v>
      </c>
      <c r="G19" s="284">
        <v>287.572027</v>
      </c>
      <c r="H19" s="163">
        <v>174.919406</v>
      </c>
      <c r="I19" s="290">
        <v>253.00247300000004</v>
      </c>
      <c r="J19" s="351">
        <v>430.028657</v>
      </c>
      <c r="K19" s="351">
        <v>368.55264800000003</v>
      </c>
      <c r="L19" s="351">
        <v>25.024314</v>
      </c>
      <c r="M19" s="351">
        <v>26.941056</v>
      </c>
      <c r="N19" s="351">
        <v>33.777701</v>
      </c>
      <c r="O19" s="305">
        <v>34.97952830994688</v>
      </c>
      <c r="P19" s="154">
        <v>25.376306704533043</v>
      </c>
      <c r="Q19" s="155">
        <v>1.2027025937134133</v>
      </c>
      <c r="R19" s="296"/>
      <c r="T19" s="159"/>
      <c r="U19" s="159"/>
    </row>
    <row r="20" spans="1:21" ht="13.5">
      <c r="A20" s="5" t="s">
        <v>1</v>
      </c>
      <c r="B20" s="111">
        <v>342.46071</v>
      </c>
      <c r="C20" s="6">
        <v>681.096141</v>
      </c>
      <c r="D20" s="6">
        <v>761.6816415100001</v>
      </c>
      <c r="E20" s="15">
        <v>624.806307</v>
      </c>
      <c r="F20" s="193">
        <v>1410.013024659991</v>
      </c>
      <c r="G20" s="284">
        <v>1157.2691980000018</v>
      </c>
      <c r="H20" s="163">
        <v>702.803783</v>
      </c>
      <c r="I20" s="290">
        <v>1091.4207809999998</v>
      </c>
      <c r="J20" s="351">
        <v>2103.214929</v>
      </c>
      <c r="K20" s="351">
        <v>4001.1157150000004</v>
      </c>
      <c r="L20" s="351">
        <v>300.863399</v>
      </c>
      <c r="M20" s="351">
        <v>244.166554</v>
      </c>
      <c r="N20" s="351">
        <v>434.417636</v>
      </c>
      <c r="O20" s="305">
        <v>44.39032379608262</v>
      </c>
      <c r="P20" s="154">
        <v>77.91856783136647</v>
      </c>
      <c r="Q20" s="155">
        <v>15.468051468986877</v>
      </c>
      <c r="R20" s="296"/>
      <c r="T20" s="159"/>
      <c r="U20" s="159"/>
    </row>
    <row r="21" spans="1:21" s="42" customFormat="1" ht="13.5">
      <c r="A21" s="8" t="s">
        <v>2</v>
      </c>
      <c r="B21" s="112">
        <v>18859.940530999997</v>
      </c>
      <c r="C21" s="9">
        <v>30728.64099174</v>
      </c>
      <c r="D21" s="9">
        <v>35172.2698263</v>
      </c>
      <c r="E21" s="16">
        <v>33969.45690936</v>
      </c>
      <c r="F21" s="194">
        <v>32726.384586309996</v>
      </c>
      <c r="G21" s="285">
        <v>38952.404584</v>
      </c>
      <c r="H21" s="165">
        <v>35504.31863</v>
      </c>
      <c r="I21" s="292">
        <v>25080.017695</v>
      </c>
      <c r="J21" s="352">
        <v>21664.17126</v>
      </c>
      <c r="K21" s="352">
        <v>26733.741278</v>
      </c>
      <c r="L21" s="352">
        <v>1784.482219</v>
      </c>
      <c r="M21" s="352">
        <v>1517.721472</v>
      </c>
      <c r="N21" s="352">
        <v>2808.483259</v>
      </c>
      <c r="O21" s="306">
        <v>57.38365051201444</v>
      </c>
      <c r="P21" s="156">
        <v>85.04602529600373</v>
      </c>
      <c r="Q21" s="157">
        <v>100</v>
      </c>
      <c r="R21" s="296"/>
      <c r="S21"/>
      <c r="T21" s="159"/>
      <c r="U21" s="159"/>
    </row>
    <row r="22" spans="1:21" ht="13.5">
      <c r="A22" s="11"/>
      <c r="B22" s="101"/>
      <c r="C22" s="17"/>
      <c r="D22" s="17"/>
      <c r="E22" s="17"/>
      <c r="F22" s="106"/>
      <c r="G22" s="101"/>
      <c r="H22" s="101"/>
      <c r="I22" s="101"/>
      <c r="J22" s="310"/>
      <c r="K22" s="310"/>
      <c r="L22" s="310"/>
      <c r="M22" s="310"/>
      <c r="N22" s="310"/>
      <c r="O22" s="101"/>
      <c r="P22" s="122"/>
      <c r="Q22" s="122">
        <v>0</v>
      </c>
      <c r="R22" s="296"/>
      <c r="T22" s="159"/>
      <c r="U22" s="159"/>
    </row>
    <row r="23" spans="1:21" ht="13.5">
      <c r="A23" s="13" t="s">
        <v>16</v>
      </c>
      <c r="B23" s="113"/>
      <c r="C23" s="18"/>
      <c r="D23" s="14"/>
      <c r="E23" s="14"/>
      <c r="F23" s="105"/>
      <c r="G23" s="100"/>
      <c r="H23" s="100"/>
      <c r="I23" s="100"/>
      <c r="J23" s="105"/>
      <c r="K23" s="105"/>
      <c r="L23" s="105"/>
      <c r="M23" s="105"/>
      <c r="N23" s="105"/>
      <c r="O23" s="100"/>
      <c r="P23" s="105"/>
      <c r="Q23" s="105"/>
      <c r="R23" s="296"/>
      <c r="T23" s="159"/>
      <c r="U23" s="159"/>
    </row>
    <row r="24" spans="1:21" ht="31.5" customHeight="1">
      <c r="A24" s="4" t="s">
        <v>5</v>
      </c>
      <c r="B24" s="110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10">
        <v>2019</v>
      </c>
      <c r="H24" s="110">
        <v>2020</v>
      </c>
      <c r="I24" s="110">
        <v>2021</v>
      </c>
      <c r="J24" s="348">
        <v>2022</v>
      </c>
      <c r="K24" s="348">
        <v>2023</v>
      </c>
      <c r="L24" s="348" t="s">
        <v>183</v>
      </c>
      <c r="M24" s="348" t="s">
        <v>184</v>
      </c>
      <c r="N24" s="348" t="s">
        <v>185</v>
      </c>
      <c r="O24" s="304" t="s">
        <v>179</v>
      </c>
      <c r="P24" s="169" t="s">
        <v>178</v>
      </c>
      <c r="Q24" s="169" t="s">
        <v>6</v>
      </c>
      <c r="R24" s="296"/>
      <c r="T24" s="159"/>
      <c r="U24" s="159"/>
    </row>
    <row r="25" spans="1:21" ht="15.75">
      <c r="A25" s="5" t="s">
        <v>114</v>
      </c>
      <c r="B25" s="114" t="s">
        <v>17</v>
      </c>
      <c r="C25" s="19" t="s">
        <v>17</v>
      </c>
      <c r="D25" s="19" t="s">
        <v>17</v>
      </c>
      <c r="E25" s="19" t="s">
        <v>17</v>
      </c>
      <c r="F25" s="195" t="s">
        <v>17</v>
      </c>
      <c r="G25" s="114" t="s">
        <v>17</v>
      </c>
      <c r="H25" s="167" t="s">
        <v>17</v>
      </c>
      <c r="I25" s="167" t="s">
        <v>17</v>
      </c>
      <c r="J25" s="353" t="s">
        <v>17</v>
      </c>
      <c r="K25" s="353" t="s">
        <v>17</v>
      </c>
      <c r="L25" s="353" t="s">
        <v>17</v>
      </c>
      <c r="M25" s="353" t="s">
        <v>17</v>
      </c>
      <c r="N25" s="353" t="s">
        <v>17</v>
      </c>
      <c r="O25" s="123" t="s">
        <v>17</v>
      </c>
      <c r="P25" s="123" t="s">
        <v>17</v>
      </c>
      <c r="Q25" s="123" t="s">
        <v>17</v>
      </c>
      <c r="R25" s="296"/>
      <c r="T25" s="159"/>
      <c r="U25" s="159"/>
    </row>
    <row r="26" spans="1:21" ht="15.75">
      <c r="A26" s="5" t="s">
        <v>150</v>
      </c>
      <c r="B26" s="111">
        <v>2001.2790000000002</v>
      </c>
      <c r="C26" s="20">
        <v>1340.87685</v>
      </c>
      <c r="D26" s="6">
        <v>1666.9001240000002</v>
      </c>
      <c r="E26" s="15">
        <v>1844.49075</v>
      </c>
      <c r="F26" s="193">
        <v>1983.8250300000002</v>
      </c>
      <c r="G26" s="284">
        <v>2115.2169400000002</v>
      </c>
      <c r="H26" s="163">
        <v>1780.5468</v>
      </c>
      <c r="I26" s="284">
        <v>4746.95174</v>
      </c>
      <c r="J26" s="354">
        <v>5486.42846</v>
      </c>
      <c r="K26" s="354">
        <v>4019.576705</v>
      </c>
      <c r="L26" s="354">
        <v>441.90068999999994</v>
      </c>
      <c r="M26" s="354">
        <v>217.49586999999997</v>
      </c>
      <c r="N26" s="354">
        <v>308.23393999999996</v>
      </c>
      <c r="O26" s="305">
        <v>-30.2481424050277</v>
      </c>
      <c r="P26" s="154">
        <v>41.71944506348558</v>
      </c>
      <c r="Q26" s="123">
        <v>15.290553385898036</v>
      </c>
      <c r="R26" s="296"/>
      <c r="T26" s="159"/>
      <c r="U26" s="159"/>
    </row>
    <row r="27" spans="1:21" ht="15.75">
      <c r="A27" s="5" t="s">
        <v>112</v>
      </c>
      <c r="B27" s="111">
        <v>300.581</v>
      </c>
      <c r="C27" s="20">
        <v>204.39748</v>
      </c>
      <c r="D27" s="6">
        <v>174.99682</v>
      </c>
      <c r="E27" s="15">
        <v>224.39643999999998</v>
      </c>
      <c r="F27" s="193">
        <v>231.49798</v>
      </c>
      <c r="G27" s="284">
        <v>229.16116</v>
      </c>
      <c r="H27" s="163">
        <v>99.34371</v>
      </c>
      <c r="I27" s="284">
        <v>196.23825999999997</v>
      </c>
      <c r="J27" s="354">
        <v>113.91759</v>
      </c>
      <c r="K27" s="354">
        <v>126.77627000000001</v>
      </c>
      <c r="L27" s="354">
        <v>17.090549999999997</v>
      </c>
      <c r="M27" s="354">
        <v>12.658600000000002</v>
      </c>
      <c r="N27" s="354">
        <v>12.601560000000001</v>
      </c>
      <c r="O27" s="305">
        <v>-26.26591888499783</v>
      </c>
      <c r="P27" s="154">
        <v>-0.450602752279088</v>
      </c>
      <c r="Q27" s="123">
        <v>0.6251252731143018</v>
      </c>
      <c r="R27" s="296"/>
      <c r="T27" s="159"/>
      <c r="U27" s="159"/>
    </row>
    <row r="28" spans="1:21" ht="13.5">
      <c r="A28" s="5" t="s">
        <v>0</v>
      </c>
      <c r="B28" s="111">
        <v>1872.4490000000003</v>
      </c>
      <c r="C28" s="20">
        <v>1709.6114800000003</v>
      </c>
      <c r="D28" s="6">
        <v>2117.15499</v>
      </c>
      <c r="E28" s="15">
        <v>1819.23406</v>
      </c>
      <c r="F28" s="193">
        <v>1400.5223079999998</v>
      </c>
      <c r="G28" s="284">
        <v>1817.88852</v>
      </c>
      <c r="H28" s="163">
        <v>1360.50044</v>
      </c>
      <c r="I28" s="284">
        <v>1662.3696</v>
      </c>
      <c r="J28" s="354">
        <v>1849.46081</v>
      </c>
      <c r="K28" s="354">
        <v>1677.65806</v>
      </c>
      <c r="L28" s="354">
        <v>115.79457</v>
      </c>
      <c r="M28" s="354">
        <v>116.95006</v>
      </c>
      <c r="N28" s="354">
        <v>167.20679</v>
      </c>
      <c r="O28" s="305">
        <v>44.39950854344899</v>
      </c>
      <c r="P28" s="154">
        <v>42.9728124979158</v>
      </c>
      <c r="Q28" s="123">
        <v>8.294623067724608</v>
      </c>
      <c r="R28" s="296"/>
      <c r="T28" s="159"/>
      <c r="U28" s="159"/>
    </row>
    <row r="29" spans="1:21" ht="13.5">
      <c r="A29" s="5" t="s">
        <v>19</v>
      </c>
      <c r="B29" s="111">
        <v>164.555</v>
      </c>
      <c r="C29" s="20">
        <v>169.2616</v>
      </c>
      <c r="D29" s="6">
        <v>136.1737</v>
      </c>
      <c r="E29" s="15">
        <v>150.35972</v>
      </c>
      <c r="F29" s="193">
        <v>247.53267000000002</v>
      </c>
      <c r="G29" s="284">
        <v>502.723</v>
      </c>
      <c r="H29" s="163">
        <v>326.32905</v>
      </c>
      <c r="I29" s="284">
        <v>335.68565</v>
      </c>
      <c r="J29" s="354">
        <v>417.56933000000004</v>
      </c>
      <c r="K29" s="354">
        <v>400.77457000000004</v>
      </c>
      <c r="L29" s="354">
        <v>18.1902</v>
      </c>
      <c r="M29" s="354">
        <v>10.915149999999997</v>
      </c>
      <c r="N29" s="354">
        <v>28.940929999999998</v>
      </c>
      <c r="O29" s="305">
        <v>59.10176908445205</v>
      </c>
      <c r="P29" s="154">
        <v>165.14459260752264</v>
      </c>
      <c r="Q29" s="123">
        <v>1.435671993819169</v>
      </c>
      <c r="R29" s="296"/>
      <c r="T29" s="159"/>
      <c r="U29" s="159"/>
    </row>
    <row r="30" spans="1:21" ht="13.5">
      <c r="A30" s="5" t="s">
        <v>20</v>
      </c>
      <c r="B30" s="111">
        <v>2430.612</v>
      </c>
      <c r="C30" s="20">
        <v>1371.3491099999999</v>
      </c>
      <c r="D30" s="6">
        <v>1567.58363</v>
      </c>
      <c r="E30" s="15">
        <v>3152.4305460000005</v>
      </c>
      <c r="F30" s="193">
        <v>3672.4951784</v>
      </c>
      <c r="G30" s="284">
        <v>2590.0320799999995</v>
      </c>
      <c r="H30" s="163">
        <v>1476.5406300000002</v>
      </c>
      <c r="I30" s="284">
        <v>2167.6695799999998</v>
      </c>
      <c r="J30" s="354">
        <v>2087.85874</v>
      </c>
      <c r="K30" s="354">
        <v>3115.2293400000003</v>
      </c>
      <c r="L30" s="354">
        <v>134.87606</v>
      </c>
      <c r="M30" s="354">
        <v>261.36782999999997</v>
      </c>
      <c r="N30" s="354">
        <v>226.32965</v>
      </c>
      <c r="O30" s="305">
        <v>67.80565060990067</v>
      </c>
      <c r="P30" s="154">
        <v>-13.405697250499415</v>
      </c>
      <c r="Q30" s="123">
        <v>11.2275293114594</v>
      </c>
      <c r="R30" s="296"/>
      <c r="T30" s="159"/>
      <c r="U30" s="159"/>
    </row>
    <row r="31" spans="1:21" ht="13.5">
      <c r="A31" s="5" t="s">
        <v>21</v>
      </c>
      <c r="B31" s="111">
        <v>31.895000000000003</v>
      </c>
      <c r="C31" s="20">
        <v>38.5244</v>
      </c>
      <c r="D31" s="6">
        <v>35.711999999999996</v>
      </c>
      <c r="E31" s="15">
        <v>52.436</v>
      </c>
      <c r="F31" s="193">
        <v>86.40289999999999</v>
      </c>
      <c r="G31" s="284">
        <v>90.87835000000001</v>
      </c>
      <c r="H31" s="163">
        <v>55.454130000000006</v>
      </c>
      <c r="I31" s="284">
        <v>95.32980000000002</v>
      </c>
      <c r="J31" s="354">
        <v>79.20545999999999</v>
      </c>
      <c r="K31" s="354">
        <v>99.74301</v>
      </c>
      <c r="L31" s="354">
        <v>0</v>
      </c>
      <c r="M31" s="354">
        <v>4.5646</v>
      </c>
      <c r="N31" s="354">
        <v>5.9015</v>
      </c>
      <c r="O31" s="305"/>
      <c r="P31" s="154">
        <v>29.288437102922487</v>
      </c>
      <c r="Q31" s="123">
        <v>0.29275556354007376</v>
      </c>
      <c r="R31" s="296"/>
      <c r="T31" s="159"/>
      <c r="U31" s="159"/>
    </row>
    <row r="32" spans="1:21" ht="13.5">
      <c r="A32" s="5" t="s">
        <v>22</v>
      </c>
      <c r="B32" s="111">
        <v>2.346</v>
      </c>
      <c r="C32" s="20">
        <v>2.2253499999999997</v>
      </c>
      <c r="D32" s="6">
        <v>1.389</v>
      </c>
      <c r="E32" s="15">
        <v>6.96559</v>
      </c>
      <c r="F32" s="193">
        <v>4.73322</v>
      </c>
      <c r="G32" s="284">
        <v>3.5339</v>
      </c>
      <c r="H32" s="163">
        <v>2.1271</v>
      </c>
      <c r="I32" s="284">
        <v>3.9785</v>
      </c>
      <c r="J32" s="354">
        <v>7.05021</v>
      </c>
      <c r="K32" s="354">
        <v>6.87684</v>
      </c>
      <c r="L32" s="354">
        <v>0.043</v>
      </c>
      <c r="M32" s="354">
        <v>0.0365</v>
      </c>
      <c r="N32" s="354">
        <v>0.6732</v>
      </c>
      <c r="O32" s="305">
        <v>1465.5813953488373</v>
      </c>
      <c r="P32" s="154">
        <v>1744.383561643836</v>
      </c>
      <c r="Q32" s="123">
        <v>0.0333954156358854</v>
      </c>
      <c r="R32" s="296"/>
      <c r="T32" s="159"/>
      <c r="U32" s="159"/>
    </row>
    <row r="33" spans="1:21" ht="13.5">
      <c r="A33" s="5" t="s">
        <v>23</v>
      </c>
      <c r="B33" s="111">
        <v>343.21200000000005</v>
      </c>
      <c r="C33" s="20">
        <v>288.83829999999995</v>
      </c>
      <c r="D33" s="6">
        <v>297.19800000000004</v>
      </c>
      <c r="E33" s="15">
        <v>354.9789</v>
      </c>
      <c r="F33" s="193">
        <v>328.75579999999997</v>
      </c>
      <c r="G33" s="284">
        <v>275.11556</v>
      </c>
      <c r="H33" s="163">
        <v>220.5886</v>
      </c>
      <c r="I33" s="284">
        <v>305.98669</v>
      </c>
      <c r="J33" s="354">
        <v>271.11582</v>
      </c>
      <c r="K33" s="354">
        <v>269.29412</v>
      </c>
      <c r="L33" s="354">
        <v>15.042</v>
      </c>
      <c r="M33" s="354">
        <v>28.316</v>
      </c>
      <c r="N33" s="354">
        <v>31.5927</v>
      </c>
      <c r="O33" s="305">
        <v>110.02991623454328</v>
      </c>
      <c r="P33" s="154">
        <v>11.571902811131523</v>
      </c>
      <c r="Q33" s="123">
        <v>1.5672182821744454</v>
      </c>
      <c r="R33" s="296"/>
      <c r="T33" s="159"/>
      <c r="U33" s="159"/>
    </row>
    <row r="34" spans="1:21" ht="13.5">
      <c r="A34" s="5" t="s">
        <v>24</v>
      </c>
      <c r="B34" s="111">
        <v>18657.872000000003</v>
      </c>
      <c r="C34" s="20">
        <v>11806.72161</v>
      </c>
      <c r="D34" s="6">
        <v>11101.059205</v>
      </c>
      <c r="E34" s="15">
        <v>16250.33323</v>
      </c>
      <c r="F34" s="193">
        <v>18031.259452999995</v>
      </c>
      <c r="G34" s="284">
        <v>19885.110030000003</v>
      </c>
      <c r="H34" s="163">
        <v>13857.507399999999</v>
      </c>
      <c r="I34" s="284">
        <v>16130.227179999998</v>
      </c>
      <c r="J34" s="354">
        <v>14959.03845</v>
      </c>
      <c r="K34" s="354">
        <v>14380.213824999999</v>
      </c>
      <c r="L34" s="354">
        <v>1537.7765100000001</v>
      </c>
      <c r="M34" s="354">
        <v>1353.5207100000002</v>
      </c>
      <c r="N34" s="354">
        <v>1197.7048800000002</v>
      </c>
      <c r="O34" s="305">
        <v>-22.114502841508475</v>
      </c>
      <c r="P34" s="154">
        <v>-11.51189108883306</v>
      </c>
      <c r="Q34" s="123">
        <v>59.41451615675616</v>
      </c>
      <c r="R34" s="296"/>
      <c r="T34" s="159"/>
      <c r="U34" s="159"/>
    </row>
    <row r="35" spans="1:21" ht="15.75">
      <c r="A35" s="5" t="s">
        <v>113</v>
      </c>
      <c r="B35" s="115">
        <v>515.2750000000001</v>
      </c>
      <c r="C35" s="20">
        <v>529.3298</v>
      </c>
      <c r="D35" s="6">
        <v>494.868415</v>
      </c>
      <c r="E35" s="15">
        <v>971.15867</v>
      </c>
      <c r="F35" s="193">
        <v>2011.0055899999988</v>
      </c>
      <c r="G35" s="284">
        <v>1261.113325</v>
      </c>
      <c r="H35" s="163">
        <v>2119.402395</v>
      </c>
      <c r="I35" s="284">
        <v>1104.82073</v>
      </c>
      <c r="J35" s="354">
        <v>458.27292000000006</v>
      </c>
      <c r="K35" s="354">
        <v>407.01093000000003</v>
      </c>
      <c r="L35" s="354">
        <v>33.14893</v>
      </c>
      <c r="M35" s="354">
        <v>27.73054000000001</v>
      </c>
      <c r="N35" s="354">
        <v>36.6604</v>
      </c>
      <c r="O35" s="305">
        <v>10.593011599469433</v>
      </c>
      <c r="P35" s="154">
        <v>32.202257871646175</v>
      </c>
      <c r="Q35" s="123">
        <v>1.8186115498779158</v>
      </c>
      <c r="R35" s="296"/>
      <c r="T35" s="159"/>
      <c r="U35" s="159"/>
    </row>
    <row r="36" spans="1:21" s="42" customFormat="1" ht="13.5">
      <c r="A36" s="8" t="s">
        <v>2</v>
      </c>
      <c r="B36" s="112">
        <v>26320.076000000005</v>
      </c>
      <c r="C36" s="22">
        <v>17461.13598</v>
      </c>
      <c r="D36" s="9">
        <v>17593.035884</v>
      </c>
      <c r="E36" s="16">
        <v>24826.783906</v>
      </c>
      <c r="F36" s="196">
        <v>27998.0301294</v>
      </c>
      <c r="G36" s="286">
        <v>28770.772865</v>
      </c>
      <c r="H36" s="165">
        <v>21298.340255</v>
      </c>
      <c r="I36" s="285">
        <v>26749.25773</v>
      </c>
      <c r="J36" s="355">
        <v>25729.91779</v>
      </c>
      <c r="K36" s="355">
        <v>24503.15367</v>
      </c>
      <c r="L36" s="355">
        <v>2313.86251</v>
      </c>
      <c r="M36" s="355">
        <v>2033.5558600000004</v>
      </c>
      <c r="N36" s="355">
        <v>2015.8455500000002</v>
      </c>
      <c r="O36" s="306">
        <v>-12.87963129667543</v>
      </c>
      <c r="P36" s="156">
        <v>-0.8709035413465436</v>
      </c>
      <c r="Q36" s="124">
        <v>100</v>
      </c>
      <c r="R36" s="296"/>
      <c r="S36"/>
      <c r="T36" s="159"/>
      <c r="U36" s="159"/>
    </row>
    <row r="37" spans="1:21" ht="13.5">
      <c r="A37" s="11"/>
      <c r="B37" s="116"/>
      <c r="C37" s="23"/>
      <c r="D37" s="23"/>
      <c r="E37" s="23"/>
      <c r="F37" s="107"/>
      <c r="G37" s="102"/>
      <c r="H37" s="102"/>
      <c r="I37" s="102"/>
      <c r="J37" s="107"/>
      <c r="K37" s="107"/>
      <c r="L37" s="107"/>
      <c r="M37" s="107"/>
      <c r="N37" s="107"/>
      <c r="O37" s="102"/>
      <c r="P37" s="125"/>
      <c r="Q37" s="122"/>
      <c r="R37" s="296"/>
      <c r="T37" s="159"/>
      <c r="U37" s="159"/>
    </row>
    <row r="38" spans="1:21" ht="13.5">
      <c r="A38" s="13" t="s">
        <v>25</v>
      </c>
      <c r="B38" s="99"/>
      <c r="C38" s="24"/>
      <c r="D38" s="14"/>
      <c r="E38" s="14"/>
      <c r="F38" s="105"/>
      <c r="G38" s="100"/>
      <c r="H38" s="100"/>
      <c r="I38" s="100"/>
      <c r="J38" s="105"/>
      <c r="K38" s="105"/>
      <c r="L38" s="105"/>
      <c r="M38" s="105"/>
      <c r="N38" s="105"/>
      <c r="O38" s="100"/>
      <c r="P38" s="105"/>
      <c r="Q38" s="105"/>
      <c r="R38" s="296"/>
      <c r="T38" s="159"/>
      <c r="U38" s="159"/>
    </row>
    <row r="39" spans="1:21" ht="31.5" customHeight="1">
      <c r="A39" s="4" t="s">
        <v>5</v>
      </c>
      <c r="B39" s="110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10">
        <v>2019</v>
      </c>
      <c r="H39" s="110">
        <v>2020</v>
      </c>
      <c r="I39" s="110">
        <v>2021</v>
      </c>
      <c r="J39" s="348">
        <v>2022</v>
      </c>
      <c r="K39" s="348">
        <v>2023</v>
      </c>
      <c r="L39" s="348" t="s">
        <v>183</v>
      </c>
      <c r="M39" s="348" t="s">
        <v>184</v>
      </c>
      <c r="N39" s="348" t="s">
        <v>185</v>
      </c>
      <c r="O39" s="304" t="s">
        <v>179</v>
      </c>
      <c r="P39" s="169" t="s">
        <v>178</v>
      </c>
      <c r="Q39" s="169" t="s">
        <v>6</v>
      </c>
      <c r="R39" s="296"/>
      <c r="T39" s="159"/>
      <c r="U39" s="159"/>
    </row>
    <row r="40" spans="1:21" ht="13.5">
      <c r="A40" s="5" t="s">
        <v>12</v>
      </c>
      <c r="B40" s="111">
        <v>1636.3798259999999</v>
      </c>
      <c r="C40" s="6">
        <v>2392.217227</v>
      </c>
      <c r="D40" s="25">
        <v>1846.7438190000003</v>
      </c>
      <c r="E40" s="15">
        <v>2288.273314</v>
      </c>
      <c r="F40" s="193">
        <v>2626.075505</v>
      </c>
      <c r="G40" s="284">
        <v>2913.281239</v>
      </c>
      <c r="H40" s="163">
        <v>2409.219008</v>
      </c>
      <c r="I40" s="284">
        <v>4192.676529</v>
      </c>
      <c r="J40" s="356">
        <v>7142.956877</v>
      </c>
      <c r="K40" s="356">
        <v>8640.978388</v>
      </c>
      <c r="L40" s="356">
        <v>358.257675</v>
      </c>
      <c r="M40" s="356">
        <v>799.910207</v>
      </c>
      <c r="N40" s="356">
        <v>708.429956</v>
      </c>
      <c r="O40" s="305">
        <v>97.74313446320443</v>
      </c>
      <c r="P40" s="154">
        <v>-11.436315001291147</v>
      </c>
      <c r="Q40" s="155">
        <v>8.221352398785386</v>
      </c>
      <c r="R40" s="296"/>
      <c r="T40" s="159"/>
      <c r="U40" s="159"/>
    </row>
    <row r="41" spans="1:21" ht="15.75">
      <c r="A41" s="5" t="s">
        <v>150</v>
      </c>
      <c r="B41" s="111">
        <v>3375.4132079999995</v>
      </c>
      <c r="C41" s="6">
        <v>1970.815966</v>
      </c>
      <c r="D41" s="25">
        <v>2464.2145910000004</v>
      </c>
      <c r="E41" s="15">
        <v>3213.237193</v>
      </c>
      <c r="F41" s="193">
        <v>3485.106051</v>
      </c>
      <c r="G41" s="284">
        <v>3521.606584</v>
      </c>
      <c r="H41" s="163">
        <v>3235.054829</v>
      </c>
      <c r="I41" s="284">
        <v>8462.407206</v>
      </c>
      <c r="J41" s="356">
        <v>13174.494356</v>
      </c>
      <c r="K41" s="356">
        <v>10392.789684000001</v>
      </c>
      <c r="L41" s="356">
        <v>694.21768</v>
      </c>
      <c r="M41" s="356">
        <v>631.203843</v>
      </c>
      <c r="N41" s="356">
        <v>808.058303</v>
      </c>
      <c r="O41" s="305">
        <v>16.398404460111134</v>
      </c>
      <c r="P41" s="154">
        <v>28.018596838612726</v>
      </c>
      <c r="Q41" s="155">
        <v>9.377542566434755</v>
      </c>
      <c r="R41" s="296"/>
      <c r="T41" s="159"/>
      <c r="U41" s="159"/>
    </row>
    <row r="42" spans="1:21" ht="15.75">
      <c r="A42" s="5" t="s">
        <v>112</v>
      </c>
      <c r="B42" s="111">
        <v>1148.130085</v>
      </c>
      <c r="C42" s="6">
        <v>776.712584</v>
      </c>
      <c r="D42" s="25">
        <v>656.7540150000001</v>
      </c>
      <c r="E42" s="15">
        <v>781.56231</v>
      </c>
      <c r="F42" s="193">
        <v>971.330009</v>
      </c>
      <c r="G42" s="284">
        <v>1002.712907</v>
      </c>
      <c r="H42" s="163">
        <v>352.071745</v>
      </c>
      <c r="I42" s="284">
        <v>879.042997</v>
      </c>
      <c r="J42" s="356">
        <v>1060.540651</v>
      </c>
      <c r="K42" s="356">
        <v>1437.278656</v>
      </c>
      <c r="L42" s="356">
        <v>96.263158</v>
      </c>
      <c r="M42" s="356">
        <v>134.692514</v>
      </c>
      <c r="N42" s="356">
        <v>138.052356</v>
      </c>
      <c r="O42" s="305">
        <v>43.41141394924941</v>
      </c>
      <c r="P42" s="154">
        <v>2.494453403698453</v>
      </c>
      <c r="Q42" s="155">
        <v>1.6021020265249404</v>
      </c>
      <c r="R42" s="296"/>
      <c r="T42" s="159"/>
      <c r="U42" s="159"/>
    </row>
    <row r="43" spans="1:21" ht="13.5">
      <c r="A43" s="5" t="s">
        <v>0</v>
      </c>
      <c r="B43" s="111">
        <v>2617.029388</v>
      </c>
      <c r="C43" s="6">
        <v>2049.6074430000003</v>
      </c>
      <c r="D43" s="25">
        <v>2623.1322999999998</v>
      </c>
      <c r="E43" s="15">
        <v>3336.066033</v>
      </c>
      <c r="F43" s="193">
        <v>4315.999644</v>
      </c>
      <c r="G43" s="284">
        <v>5028.569627</v>
      </c>
      <c r="H43" s="163">
        <v>3068.361521</v>
      </c>
      <c r="I43" s="284">
        <v>6112.657206999999</v>
      </c>
      <c r="J43" s="356">
        <v>7796.667490000001</v>
      </c>
      <c r="K43" s="356">
        <v>7877.548354</v>
      </c>
      <c r="L43" s="356">
        <v>432.51027</v>
      </c>
      <c r="M43" s="356">
        <v>507.4739</v>
      </c>
      <c r="N43" s="356">
        <v>871.436384</v>
      </c>
      <c r="O43" s="305">
        <v>101.48339691448251</v>
      </c>
      <c r="P43" s="154">
        <v>71.72043409523128</v>
      </c>
      <c r="Q43" s="155">
        <v>10.113047232558394</v>
      </c>
      <c r="R43" s="296"/>
      <c r="T43" s="159"/>
      <c r="U43" s="159"/>
    </row>
    <row r="44" spans="1:21" ht="13.5">
      <c r="A44" s="5" t="s">
        <v>19</v>
      </c>
      <c r="B44" s="111">
        <v>521.2736050000001</v>
      </c>
      <c r="C44" s="6">
        <v>481.4798609999999</v>
      </c>
      <c r="D44" s="25">
        <v>383.45451800000006</v>
      </c>
      <c r="E44" s="15">
        <v>494.456584</v>
      </c>
      <c r="F44" s="193">
        <v>1399.865481</v>
      </c>
      <c r="G44" s="284">
        <v>2272.306</v>
      </c>
      <c r="H44" s="163">
        <v>1580.697116</v>
      </c>
      <c r="I44" s="284">
        <v>1967.336308</v>
      </c>
      <c r="J44" s="356">
        <v>3805.951377</v>
      </c>
      <c r="K44" s="356">
        <v>4896.879105999999</v>
      </c>
      <c r="L44" s="356">
        <v>141.201042</v>
      </c>
      <c r="M44" s="356">
        <v>188.009557</v>
      </c>
      <c r="N44" s="356">
        <v>462.601964</v>
      </c>
      <c r="O44" s="305">
        <v>227.61936983439543</v>
      </c>
      <c r="P44" s="154">
        <v>146.0523663698649</v>
      </c>
      <c r="Q44" s="155">
        <v>5.368510654021852</v>
      </c>
      <c r="R44" s="296"/>
      <c r="T44" s="159"/>
      <c r="U44" s="159"/>
    </row>
    <row r="45" spans="1:21" ht="13.5">
      <c r="A45" s="5" t="s">
        <v>20</v>
      </c>
      <c r="B45" s="111">
        <v>1139.365468</v>
      </c>
      <c r="C45" s="6">
        <v>738.997737</v>
      </c>
      <c r="D45" s="25">
        <v>1038.2457550000001</v>
      </c>
      <c r="E45" s="15">
        <v>2648.012702</v>
      </c>
      <c r="F45" s="193">
        <v>3396.796273</v>
      </c>
      <c r="G45" s="284">
        <v>2287.156221</v>
      </c>
      <c r="H45" s="163">
        <v>1409.392772</v>
      </c>
      <c r="I45" s="284">
        <v>2228.218958</v>
      </c>
      <c r="J45" s="356">
        <v>3881.8871919999992</v>
      </c>
      <c r="K45" s="356">
        <v>6084.272588846</v>
      </c>
      <c r="L45" s="356">
        <v>160.60639</v>
      </c>
      <c r="M45" s="356">
        <v>469.913967</v>
      </c>
      <c r="N45" s="356">
        <v>480.579681</v>
      </c>
      <c r="O45" s="305">
        <v>199.22824428094052</v>
      </c>
      <c r="P45" s="154">
        <v>2.2697163202216504</v>
      </c>
      <c r="Q45" s="155">
        <v>5.577142637368748</v>
      </c>
      <c r="R45" s="296"/>
      <c r="T45" s="159"/>
      <c r="U45" s="159"/>
    </row>
    <row r="46" spans="1:21" ht="13.5">
      <c r="A46" s="5" t="s">
        <v>21</v>
      </c>
      <c r="B46" s="111">
        <v>150.72083700000002</v>
      </c>
      <c r="C46" s="6">
        <v>171.21752000000004</v>
      </c>
      <c r="D46" s="25">
        <v>133.008418</v>
      </c>
      <c r="E46" s="15">
        <v>213.576217</v>
      </c>
      <c r="F46" s="193">
        <v>339</v>
      </c>
      <c r="G46" s="284">
        <v>500.492157</v>
      </c>
      <c r="H46" s="163">
        <v>341.186741</v>
      </c>
      <c r="I46" s="284">
        <v>680.2338459999999</v>
      </c>
      <c r="J46" s="356">
        <v>922.413943</v>
      </c>
      <c r="K46" s="356">
        <v>1314.238947</v>
      </c>
      <c r="L46" s="356">
        <v>0</v>
      </c>
      <c r="M46" s="356">
        <v>62.85968</v>
      </c>
      <c r="N46" s="356">
        <v>98.638239</v>
      </c>
      <c r="O46" s="305"/>
      <c r="P46" s="154">
        <v>56.918137349728795</v>
      </c>
      <c r="Q46" s="155">
        <v>1.1446999325006189</v>
      </c>
      <c r="R46" s="296"/>
      <c r="T46" s="159"/>
      <c r="U46" s="159"/>
    </row>
    <row r="47" spans="1:21" ht="13.5">
      <c r="A47" s="5" t="s">
        <v>22</v>
      </c>
      <c r="B47" s="111">
        <v>20.076605000000004</v>
      </c>
      <c r="C47" s="6">
        <v>6.128117</v>
      </c>
      <c r="D47" s="25">
        <v>15.710575999999998</v>
      </c>
      <c r="E47" s="15">
        <v>35.878715</v>
      </c>
      <c r="F47" s="193">
        <v>67.735724</v>
      </c>
      <c r="G47" s="284">
        <v>77.041614</v>
      </c>
      <c r="H47" s="163">
        <v>34.085018</v>
      </c>
      <c r="I47" s="284">
        <v>75.97024900000001</v>
      </c>
      <c r="J47" s="356">
        <v>155.501501</v>
      </c>
      <c r="K47" s="356">
        <v>238.44204000000002</v>
      </c>
      <c r="L47" s="356">
        <v>0.207871</v>
      </c>
      <c r="M47" s="356">
        <v>14.864402</v>
      </c>
      <c r="N47" s="356">
        <v>22.853841</v>
      </c>
      <c r="O47" s="305">
        <v>10894.24210207292</v>
      </c>
      <c r="P47" s="154">
        <v>53.74880873108786</v>
      </c>
      <c r="Q47" s="155">
        <v>0.26521955901990374</v>
      </c>
      <c r="R47" s="296"/>
      <c r="T47" s="159"/>
      <c r="U47" s="159"/>
    </row>
    <row r="48" spans="1:21" ht="13.5">
      <c r="A48" s="5" t="s">
        <v>23</v>
      </c>
      <c r="B48" s="111">
        <v>124.055736</v>
      </c>
      <c r="C48" s="6">
        <v>109.28511800000001</v>
      </c>
      <c r="D48" s="25">
        <v>113.21851000000001</v>
      </c>
      <c r="E48" s="15">
        <v>147.184189</v>
      </c>
      <c r="F48" s="193">
        <v>123.212658</v>
      </c>
      <c r="G48" s="284">
        <v>149.177723</v>
      </c>
      <c r="H48" s="163">
        <v>140.815021</v>
      </c>
      <c r="I48" s="284">
        <v>201.378803</v>
      </c>
      <c r="J48" s="356">
        <v>228.230841</v>
      </c>
      <c r="K48" s="356">
        <v>255.03102700000002</v>
      </c>
      <c r="L48" s="356">
        <v>7.992423</v>
      </c>
      <c r="M48" s="356">
        <v>26.573613</v>
      </c>
      <c r="N48" s="356">
        <v>29.079565</v>
      </c>
      <c r="O48" s="305">
        <v>263.83916366788895</v>
      </c>
      <c r="P48" s="154">
        <v>9.430226894626625</v>
      </c>
      <c r="Q48" s="155">
        <v>0.3374692860508931</v>
      </c>
      <c r="R48" s="296"/>
      <c r="T48" s="159"/>
      <c r="U48" s="159"/>
    </row>
    <row r="49" spans="1:21" ht="13.5">
      <c r="A49" s="5" t="s">
        <v>24</v>
      </c>
      <c r="B49" s="111">
        <v>23582.965734999994</v>
      </c>
      <c r="C49" s="6">
        <v>15528.346741689997</v>
      </c>
      <c r="D49" s="25">
        <v>16877.448832999995</v>
      </c>
      <c r="E49" s="15">
        <v>24689.739339310003</v>
      </c>
      <c r="F49" s="193">
        <v>29758.73272032</v>
      </c>
      <c r="G49" s="284">
        <v>34278.033372</v>
      </c>
      <c r="H49" s="163">
        <v>25498.396149</v>
      </c>
      <c r="I49" s="284">
        <v>37198.397623000004</v>
      </c>
      <c r="J49" s="356">
        <v>57528.060567</v>
      </c>
      <c r="K49" s="356">
        <v>56703.468732999994</v>
      </c>
      <c r="L49" s="356">
        <v>3530.312579</v>
      </c>
      <c r="M49" s="356">
        <v>5701.666234</v>
      </c>
      <c r="N49" s="356">
        <v>4887.670348</v>
      </c>
      <c r="O49" s="305">
        <v>38.448656843425645</v>
      </c>
      <c r="P49" s="154">
        <v>-14.276456260206979</v>
      </c>
      <c r="Q49" s="155">
        <v>56.721571412491215</v>
      </c>
      <c r="R49" s="296"/>
      <c r="T49" s="159"/>
      <c r="U49" s="159"/>
    </row>
    <row r="50" spans="1:21" ht="15.75">
      <c r="A50" s="21" t="s">
        <v>113</v>
      </c>
      <c r="B50" s="111">
        <v>481.757686</v>
      </c>
      <c r="C50" s="6">
        <v>491.26304875000005</v>
      </c>
      <c r="D50" s="25">
        <v>649.7162255999999</v>
      </c>
      <c r="E50" s="15">
        <v>1381.68623051</v>
      </c>
      <c r="F50" s="193">
        <v>1465</v>
      </c>
      <c r="G50" s="284">
        <v>1452.539135</v>
      </c>
      <c r="H50" s="163">
        <v>1804.694808</v>
      </c>
      <c r="I50" s="284">
        <v>1224.1656309999998</v>
      </c>
      <c r="J50" s="356">
        <v>1546.1352100000004</v>
      </c>
      <c r="K50" s="356">
        <v>1277.1205409999998</v>
      </c>
      <c r="L50" s="356">
        <v>66.383059</v>
      </c>
      <c r="M50" s="356">
        <v>101.943366</v>
      </c>
      <c r="N50" s="356">
        <v>109.55095</v>
      </c>
      <c r="O50" s="305">
        <v>65.02847511139852</v>
      </c>
      <c r="P50" s="154">
        <v>7.462559162505977</v>
      </c>
      <c r="Q50" s="155">
        <v>1.2713422942432973</v>
      </c>
      <c r="R50" s="296"/>
      <c r="T50" s="159"/>
      <c r="U50" s="159"/>
    </row>
    <row r="51" spans="1:21" s="42" customFormat="1" ht="13.5">
      <c r="A51" s="8" t="s">
        <v>2</v>
      </c>
      <c r="B51" s="112">
        <v>34797.16817899999</v>
      </c>
      <c r="C51" s="9">
        <v>24716.07136344</v>
      </c>
      <c r="D51" s="26">
        <v>26801.6475606</v>
      </c>
      <c r="E51" s="16">
        <v>39229.67282682</v>
      </c>
      <c r="F51" s="196">
        <v>47948.85406532</v>
      </c>
      <c r="G51" s="286">
        <v>53482.916579</v>
      </c>
      <c r="H51" s="165">
        <v>39873.974728</v>
      </c>
      <c r="I51" s="285">
        <v>63222.485357000005</v>
      </c>
      <c r="J51" s="357">
        <v>97242.84000499999</v>
      </c>
      <c r="K51" s="357">
        <v>99118.048064846</v>
      </c>
      <c r="L51" s="357">
        <v>5487.952147</v>
      </c>
      <c r="M51" s="357">
        <v>8639.111283</v>
      </c>
      <c r="N51" s="357">
        <v>8616.951587</v>
      </c>
      <c r="O51" s="306">
        <v>57.01579307156447</v>
      </c>
      <c r="P51" s="156">
        <v>-0.2565043471960636</v>
      </c>
      <c r="Q51" s="157">
        <v>100</v>
      </c>
      <c r="R51" s="296"/>
      <c r="S51"/>
      <c r="T51" s="159"/>
      <c r="U51" s="159"/>
    </row>
    <row r="52" spans="1:17" ht="13.5">
      <c r="A52" s="168" t="s">
        <v>68</v>
      </c>
      <c r="B52" s="97"/>
      <c r="C52" s="27"/>
      <c r="D52" s="27"/>
      <c r="H52" s="103"/>
      <c r="I52" s="103"/>
      <c r="J52" s="108"/>
      <c r="K52" s="108"/>
      <c r="L52" s="108"/>
      <c r="M52" s="108"/>
      <c r="N52" s="108"/>
      <c r="O52" s="103"/>
      <c r="P52" s="42"/>
      <c r="Q52" s="42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7" ht="13.5">
      <c r="A56" s="121" t="s">
        <v>90</v>
      </c>
      <c r="B56" s="30"/>
      <c r="C56" s="11"/>
      <c r="D56" s="11"/>
      <c r="G56" s="287"/>
      <c r="H56" s="199"/>
      <c r="I56" s="126"/>
      <c r="J56" s="126"/>
      <c r="K56" s="126"/>
      <c r="L56" s="126"/>
      <c r="M56" s="126"/>
      <c r="N56" s="126"/>
      <c r="O56" s="126"/>
      <c r="P56" s="126"/>
      <c r="Q56" s="126"/>
    </row>
    <row r="57" spans="1:17" ht="15">
      <c r="A57" s="121" t="s">
        <v>151</v>
      </c>
      <c r="B57" s="31"/>
      <c r="C57" s="12"/>
      <c r="D57" s="12"/>
      <c r="E57" s="12"/>
      <c r="F57" s="104"/>
      <c r="G57" s="99"/>
      <c r="H57" s="120"/>
      <c r="I57" s="120"/>
      <c r="J57" s="127"/>
      <c r="K57" s="127"/>
      <c r="L57" s="127"/>
      <c r="M57" s="127"/>
      <c r="N57" s="127"/>
      <c r="O57" s="120"/>
      <c r="P57" s="64"/>
      <c r="Q57" s="64"/>
    </row>
    <row r="58" spans="1:17" ht="15.75">
      <c r="A58" s="32"/>
      <c r="B58" s="32"/>
      <c r="C58" s="27"/>
      <c r="D58" s="27"/>
      <c r="E58" s="27"/>
      <c r="F58" s="198"/>
      <c r="G58" s="288"/>
      <c r="H58" s="288"/>
      <c r="I58" s="288"/>
      <c r="J58" s="127"/>
      <c r="K58" s="127"/>
      <c r="L58" s="127"/>
      <c r="M58" s="127"/>
      <c r="N58" s="127"/>
      <c r="O58" s="120"/>
      <c r="P58" s="64"/>
      <c r="Q58" s="64"/>
    </row>
    <row r="59" spans="1:17" ht="13.5">
      <c r="A59" s="3"/>
      <c r="B59" s="3"/>
      <c r="C59" s="3"/>
      <c r="D59" s="3"/>
      <c r="H59" s="120"/>
      <c r="I59" s="120"/>
      <c r="J59" s="127"/>
      <c r="K59" s="127"/>
      <c r="L59" s="127"/>
      <c r="M59" s="127"/>
      <c r="N59" s="127"/>
      <c r="O59" s="120"/>
      <c r="P59" s="64"/>
      <c r="Q59" s="64"/>
    </row>
    <row r="60" spans="1:17" ht="13.5">
      <c r="A60" s="3"/>
      <c r="B60" s="3"/>
      <c r="C60" s="3"/>
      <c r="D60" s="3"/>
      <c r="H60" s="120"/>
      <c r="I60" s="120"/>
      <c r="J60" s="127"/>
      <c r="K60" s="127"/>
      <c r="L60" s="127"/>
      <c r="M60" s="127"/>
      <c r="N60" s="127"/>
      <c r="O60" s="120"/>
      <c r="P60" s="64"/>
      <c r="Q60" s="64"/>
    </row>
    <row r="61" spans="1:17" ht="13.5">
      <c r="A61" s="3"/>
      <c r="B61" s="3"/>
      <c r="C61" s="3"/>
      <c r="D61" s="3"/>
      <c r="H61" s="120"/>
      <c r="I61" s="120"/>
      <c r="J61" s="127"/>
      <c r="K61" s="127"/>
      <c r="L61" s="127"/>
      <c r="M61" s="127"/>
      <c r="N61" s="127"/>
      <c r="O61" s="120"/>
      <c r="P61" s="64"/>
      <c r="Q61" s="64"/>
    </row>
    <row r="62" spans="1:17" ht="13.5">
      <c r="A62" s="3"/>
      <c r="B62" s="3"/>
      <c r="C62" s="3"/>
      <c r="D62" s="3"/>
      <c r="H62" s="120"/>
      <c r="I62" s="120"/>
      <c r="J62" s="127"/>
      <c r="K62" s="127"/>
      <c r="L62" s="127"/>
      <c r="M62" s="127"/>
      <c r="N62" s="127"/>
      <c r="O62" s="120"/>
      <c r="P62" s="64"/>
      <c r="Q62" s="64"/>
    </row>
    <row r="63" spans="1:17" ht="13.5">
      <c r="A63" s="3"/>
      <c r="B63" s="3"/>
      <c r="C63" s="3"/>
      <c r="D63" s="3"/>
      <c r="H63" s="120"/>
      <c r="I63" s="120"/>
      <c r="J63" s="127"/>
      <c r="K63" s="127"/>
      <c r="L63" s="127"/>
      <c r="M63" s="127"/>
      <c r="N63" s="127"/>
      <c r="O63" s="120"/>
      <c r="P63" s="64"/>
      <c r="Q63" s="64"/>
    </row>
    <row r="64" spans="1:17" ht="13.5">
      <c r="A64" s="3"/>
      <c r="B64" s="3"/>
      <c r="C64" s="3"/>
      <c r="D64" s="3"/>
      <c r="H64" s="120"/>
      <c r="I64" s="120"/>
      <c r="J64" s="127"/>
      <c r="K64" s="127"/>
      <c r="L64" s="127"/>
      <c r="M64" s="127"/>
      <c r="N64" s="127"/>
      <c r="O64" s="120"/>
      <c r="P64" s="64"/>
      <c r="Q64" s="64"/>
    </row>
    <row r="65" spans="1:17" ht="13.5">
      <c r="A65" s="3"/>
      <c r="B65" s="3"/>
      <c r="C65" s="3"/>
      <c r="D65" s="3"/>
      <c r="H65" s="120"/>
      <c r="I65" s="120"/>
      <c r="J65" s="127"/>
      <c r="K65" s="127"/>
      <c r="L65" s="127"/>
      <c r="M65" s="127"/>
      <c r="N65" s="127"/>
      <c r="O65" s="120"/>
      <c r="P65" s="64"/>
      <c r="Q65" s="64"/>
    </row>
    <row r="66" spans="1:17" ht="13.5">
      <c r="A66" s="3"/>
      <c r="B66" s="3"/>
      <c r="C66" s="3"/>
      <c r="D66" s="3"/>
      <c r="H66" s="120"/>
      <c r="I66" s="120"/>
      <c r="J66" s="127"/>
      <c r="K66" s="127"/>
      <c r="L66" s="127"/>
      <c r="M66" s="127"/>
      <c r="N66" s="127"/>
      <c r="O66" s="120"/>
      <c r="P66" s="64"/>
      <c r="Q66" s="64"/>
    </row>
    <row r="67" spans="1:17" ht="13.5">
      <c r="A67" s="3"/>
      <c r="B67" s="3"/>
      <c r="C67" s="3"/>
      <c r="D67" s="3"/>
      <c r="H67" s="120"/>
      <c r="I67" s="120"/>
      <c r="J67" s="127"/>
      <c r="K67" s="127"/>
      <c r="L67" s="127"/>
      <c r="M67" s="127"/>
      <c r="N67" s="127"/>
      <c r="O67" s="120"/>
      <c r="P67" s="64"/>
      <c r="Q67" s="64"/>
    </row>
    <row r="68" spans="1:17" ht="13.5">
      <c r="A68" s="3"/>
      <c r="B68" s="3"/>
      <c r="C68" s="3"/>
      <c r="D68" s="3"/>
      <c r="H68" s="120"/>
      <c r="I68" s="120"/>
      <c r="J68" s="127"/>
      <c r="K68" s="127"/>
      <c r="L68" s="127"/>
      <c r="M68" s="127"/>
      <c r="N68" s="127"/>
      <c r="O68" s="120"/>
      <c r="P68" s="64"/>
      <c r="Q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5905511811023623" right="0.4330708661417323" top="0.7480314960629921" bottom="0.5118110236220472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80"/>
  <sheetViews>
    <sheetView zoomScale="160" zoomScaleNormal="160" zoomScalePageLayoutView="0" workbookViewId="0" topLeftCell="Z1">
      <selection activeCell="BM51" sqref="BM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19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62" width="8.7109375" style="28" customWidth="1"/>
    <col min="63" max="63" width="9.7109375" style="28" customWidth="1"/>
    <col min="64" max="65" width="9.421875" style="28" customWidth="1"/>
    <col min="66" max="66" width="10.00390625" style="119" customWidth="1"/>
    <col min="67" max="67" width="10.00390625" style="0" customWidth="1"/>
    <col min="68" max="68" width="10.57421875" style="0" bestFit="1" customWidth="1"/>
    <col min="69" max="69" width="8.8515625" style="44" customWidth="1"/>
    <col min="70" max="70" width="9.7109375" style="44" bestFit="1" customWidth="1"/>
    <col min="71" max="71" width="11.140625" style="44" bestFit="1" customWidth="1"/>
    <col min="72" max="72" width="8.8515625" style="44" customWidth="1"/>
  </cols>
  <sheetData>
    <row r="1" spans="1:68" ht="13.5">
      <c r="A1" s="2" t="s">
        <v>4</v>
      </c>
      <c r="B1" s="109"/>
      <c r="C1" s="3"/>
      <c r="D1" s="3"/>
      <c r="E1" s="3"/>
      <c r="F1" s="121"/>
      <c r="G1" s="121"/>
      <c r="H1" s="109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09"/>
      <c r="BO1" s="121"/>
      <c r="BP1" s="121"/>
    </row>
    <row r="2" spans="1:72" ht="31.5" customHeight="1">
      <c r="A2" s="4" t="s">
        <v>5</v>
      </c>
      <c r="B2" s="110">
        <v>2014</v>
      </c>
      <c r="C2" s="4">
        <v>2015</v>
      </c>
      <c r="D2" s="4">
        <v>2016</v>
      </c>
      <c r="E2" s="4">
        <v>2017</v>
      </c>
      <c r="F2" s="192" t="s">
        <v>86</v>
      </c>
      <c r="G2" s="192" t="s">
        <v>87</v>
      </c>
      <c r="H2" s="110">
        <v>2020</v>
      </c>
      <c r="I2" s="98" t="s">
        <v>136</v>
      </c>
      <c r="J2" s="98" t="s">
        <v>137</v>
      </c>
      <c r="K2" s="98" t="s">
        <v>138</v>
      </c>
      <c r="L2" s="98" t="s">
        <v>139</v>
      </c>
      <c r="M2" s="98" t="s">
        <v>140</v>
      </c>
      <c r="N2" s="98" t="s">
        <v>141</v>
      </c>
      <c r="O2" s="98" t="s">
        <v>142</v>
      </c>
      <c r="P2" s="98" t="s">
        <v>143</v>
      </c>
      <c r="Q2" s="98" t="s">
        <v>144</v>
      </c>
      <c r="R2" s="98" t="s">
        <v>145</v>
      </c>
      <c r="S2" s="98" t="s">
        <v>146</v>
      </c>
      <c r="T2" s="98" t="s">
        <v>147</v>
      </c>
      <c r="U2" s="200">
        <v>2020</v>
      </c>
      <c r="V2" s="200" t="s">
        <v>156</v>
      </c>
      <c r="W2" s="98" t="s">
        <v>124</v>
      </c>
      <c r="X2" s="98" t="s">
        <v>125</v>
      </c>
      <c r="Y2" s="98" t="s">
        <v>126</v>
      </c>
      <c r="Z2" s="98" t="s">
        <v>127</v>
      </c>
      <c r="AA2" s="98" t="s">
        <v>128</v>
      </c>
      <c r="AB2" s="98" t="s">
        <v>129</v>
      </c>
      <c r="AC2" s="98" t="s">
        <v>130</v>
      </c>
      <c r="AD2" s="98" t="s">
        <v>131</v>
      </c>
      <c r="AE2" s="98" t="s">
        <v>132</v>
      </c>
      <c r="AF2" s="98" t="s">
        <v>133</v>
      </c>
      <c r="AG2" s="98" t="s">
        <v>134</v>
      </c>
      <c r="AH2" s="98" t="s">
        <v>135</v>
      </c>
      <c r="AI2" s="200">
        <v>2021</v>
      </c>
      <c r="AJ2" s="200" t="s">
        <v>174</v>
      </c>
      <c r="AK2" s="98" t="s">
        <v>123</v>
      </c>
      <c r="AL2" s="98" t="s">
        <v>122</v>
      </c>
      <c r="AM2" s="98" t="s">
        <v>121</v>
      </c>
      <c r="AN2" s="98" t="s">
        <v>120</v>
      </c>
      <c r="AO2" s="98" t="s">
        <v>119</v>
      </c>
      <c r="AP2" s="98" t="s">
        <v>155</v>
      </c>
      <c r="AQ2" s="98" t="s">
        <v>118</v>
      </c>
      <c r="AR2" s="98" t="s">
        <v>117</v>
      </c>
      <c r="AS2" s="98" t="s">
        <v>149</v>
      </c>
      <c r="AT2" s="98" t="s">
        <v>154</v>
      </c>
      <c r="AU2" s="98" t="s">
        <v>152</v>
      </c>
      <c r="AV2" s="98" t="s">
        <v>153</v>
      </c>
      <c r="AW2" s="200">
        <v>2022</v>
      </c>
      <c r="AX2" s="200" t="s">
        <v>175</v>
      </c>
      <c r="AY2" s="98" t="s">
        <v>180</v>
      </c>
      <c r="AZ2" s="98" t="s">
        <v>181</v>
      </c>
      <c r="BA2" s="98" t="s">
        <v>159</v>
      </c>
      <c r="BB2" s="98" t="s">
        <v>160</v>
      </c>
      <c r="BC2" s="98" t="s">
        <v>161</v>
      </c>
      <c r="BD2" s="98" t="s">
        <v>162</v>
      </c>
      <c r="BE2" s="98" t="s">
        <v>165</v>
      </c>
      <c r="BF2" s="98" t="s">
        <v>167</v>
      </c>
      <c r="BG2" s="98" t="s">
        <v>169</v>
      </c>
      <c r="BH2" s="98" t="s">
        <v>170</v>
      </c>
      <c r="BI2" s="98" t="s">
        <v>171</v>
      </c>
      <c r="BJ2" s="98" t="s">
        <v>173</v>
      </c>
      <c r="BK2" s="200">
        <v>2023</v>
      </c>
      <c r="BL2" s="200" t="s">
        <v>172</v>
      </c>
      <c r="BM2" s="200" t="s">
        <v>177</v>
      </c>
      <c r="BN2" s="336" t="s">
        <v>179</v>
      </c>
      <c r="BO2" s="337" t="s">
        <v>178</v>
      </c>
      <c r="BP2" s="169" t="s">
        <v>6</v>
      </c>
      <c r="BS2"/>
      <c r="BT2"/>
    </row>
    <row r="3" spans="1:71" ht="13.5">
      <c r="A3" s="5" t="s">
        <v>7</v>
      </c>
      <c r="B3" s="111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64">
        <v>11643.30776</v>
      </c>
      <c r="I3" s="170">
        <v>942.156</v>
      </c>
      <c r="J3" s="170">
        <v>684.3439000000001</v>
      </c>
      <c r="K3" s="170">
        <v>773.642</v>
      </c>
      <c r="L3" s="170">
        <v>897.03036</v>
      </c>
      <c r="M3" s="170">
        <v>864.0965</v>
      </c>
      <c r="N3" s="170">
        <v>1301.0744</v>
      </c>
      <c r="O3" s="170">
        <v>1293.9957</v>
      </c>
      <c r="P3" s="170">
        <v>1258.7397</v>
      </c>
      <c r="Q3" s="170">
        <v>1107.776</v>
      </c>
      <c r="R3" s="170">
        <v>999.0325</v>
      </c>
      <c r="S3" s="170">
        <v>1065.8327</v>
      </c>
      <c r="T3" s="170">
        <v>455.588</v>
      </c>
      <c r="U3" s="201">
        <f>SUM(I3:T3)</f>
        <v>11643.30776</v>
      </c>
      <c r="V3" s="201">
        <f>SUM(I3:T3)</f>
        <v>11643.30776</v>
      </c>
      <c r="W3" s="170">
        <v>372.266</v>
      </c>
      <c r="X3" s="170">
        <v>195.57039</v>
      </c>
      <c r="Y3" s="170">
        <v>354.98170999999996</v>
      </c>
      <c r="Z3" s="170">
        <v>900.68188</v>
      </c>
      <c r="AA3" s="170">
        <v>718.8314</v>
      </c>
      <c r="AB3" s="170">
        <v>573.8765</v>
      </c>
      <c r="AC3" s="170">
        <v>1543.508</v>
      </c>
      <c r="AD3" s="170">
        <v>650.69795</v>
      </c>
      <c r="AE3" s="170">
        <v>617.4915</v>
      </c>
      <c r="AF3" s="170">
        <v>511.63814</v>
      </c>
      <c r="AG3" s="170">
        <v>430.9597</v>
      </c>
      <c r="AH3" s="170">
        <v>643.3671800000001</v>
      </c>
      <c r="AI3" s="204">
        <f>SUM(W3:AH3)</f>
        <v>7513.87035</v>
      </c>
      <c r="AJ3" s="204">
        <f>SUM(W3:AH3)</f>
        <v>7513.87035</v>
      </c>
      <c r="AK3" s="170">
        <v>486.10970000000003</v>
      </c>
      <c r="AL3" s="170">
        <v>558.614</v>
      </c>
      <c r="AM3" s="170">
        <v>515.886</v>
      </c>
      <c r="AN3" s="170">
        <v>325.88338</v>
      </c>
      <c r="AO3" s="170">
        <v>370.16426</v>
      </c>
      <c r="AP3" s="170">
        <v>290.1935</v>
      </c>
      <c r="AQ3" s="170">
        <v>542.349</v>
      </c>
      <c r="AR3" s="170">
        <v>701.784</v>
      </c>
      <c r="AS3" s="170">
        <v>808.8095</v>
      </c>
      <c r="AT3" s="170">
        <v>735.308</v>
      </c>
      <c r="AU3" s="170">
        <v>473.31741000000005</v>
      </c>
      <c r="AV3" s="170">
        <v>389.77</v>
      </c>
      <c r="AW3" s="201">
        <f>SUM(AK3:AV3)</f>
        <v>6198.188749999999</v>
      </c>
      <c r="AX3" s="201">
        <f>SUM(AK3:AV3)</f>
        <v>6198.188749999999</v>
      </c>
      <c r="AY3" s="170">
        <v>435.998</v>
      </c>
      <c r="AZ3" s="170">
        <v>489.9794</v>
      </c>
      <c r="BA3" s="170">
        <v>291.293</v>
      </c>
      <c r="BB3" s="170">
        <v>363.177</v>
      </c>
      <c r="BC3" s="170">
        <v>715.77225</v>
      </c>
      <c r="BD3" s="170">
        <v>604.7204</v>
      </c>
      <c r="BE3" s="170">
        <v>848.535</v>
      </c>
      <c r="BF3" s="170">
        <v>798.584</v>
      </c>
      <c r="BG3" s="170">
        <v>515.722</v>
      </c>
      <c r="BH3" s="170">
        <v>686.2767</v>
      </c>
      <c r="BI3" s="170">
        <v>501.817</v>
      </c>
      <c r="BJ3" s="170">
        <v>525.1804000000001</v>
      </c>
      <c r="BK3" s="201">
        <v>6777.05515</v>
      </c>
      <c r="BL3" s="201">
        <f>SUM(AY3:BJ3)</f>
        <v>6777.05515</v>
      </c>
      <c r="BM3" s="201">
        <v>453.941</v>
      </c>
      <c r="BN3" s="305">
        <f>+(BM3-AK3)/AK3*100</f>
        <v>-6.61758035274755</v>
      </c>
      <c r="BO3" s="154">
        <f>+(BM3-AY3)/AY3*100</f>
        <v>4.115385850393805</v>
      </c>
      <c r="BP3" s="155">
        <f>+BM3/BM$10*100</f>
        <v>9.5241194825747</v>
      </c>
      <c r="BQ3" s="209"/>
      <c r="BS3"/>
    </row>
    <row r="4" spans="1:76" ht="13.5">
      <c r="A4" s="5" t="s">
        <v>8</v>
      </c>
      <c r="B4" s="111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64">
        <v>31102.3052</v>
      </c>
      <c r="I4" s="170">
        <v>1749.103</v>
      </c>
      <c r="J4" s="170">
        <v>2286.182</v>
      </c>
      <c r="K4" s="170">
        <v>2771.343</v>
      </c>
      <c r="L4" s="170">
        <v>3034.451</v>
      </c>
      <c r="M4" s="170">
        <v>3261.3612000000003</v>
      </c>
      <c r="N4" s="170">
        <v>4902.131</v>
      </c>
      <c r="O4" s="170">
        <v>2839.089</v>
      </c>
      <c r="P4" s="170">
        <v>1013.023</v>
      </c>
      <c r="Q4" s="170">
        <v>1899.578</v>
      </c>
      <c r="R4" s="170">
        <v>1639.422</v>
      </c>
      <c r="S4" s="170">
        <v>1407.514</v>
      </c>
      <c r="T4" s="170">
        <v>4299.108</v>
      </c>
      <c r="U4" s="201">
        <f aca="true" t="shared" si="0" ref="U4:U10">SUM(I4:T4)</f>
        <v>31102.305200000003</v>
      </c>
      <c r="V4" s="201">
        <f aca="true" t="shared" si="1" ref="V4:V10">SUM(I4:T4)</f>
        <v>31102.305200000003</v>
      </c>
      <c r="W4" s="170">
        <v>2675.079</v>
      </c>
      <c r="X4" s="170">
        <v>1317.964</v>
      </c>
      <c r="Y4" s="170">
        <v>1901.6815</v>
      </c>
      <c r="Z4" s="170">
        <v>1248.588</v>
      </c>
      <c r="AA4" s="170">
        <v>1786.987</v>
      </c>
      <c r="AB4" s="170">
        <v>2133.294</v>
      </c>
      <c r="AC4" s="170">
        <v>2770.324</v>
      </c>
      <c r="AD4" s="170">
        <v>2404.457</v>
      </c>
      <c r="AE4" s="170">
        <v>1993.579</v>
      </c>
      <c r="AF4" s="170">
        <v>3566.35</v>
      </c>
      <c r="AG4" s="170">
        <v>2101.253</v>
      </c>
      <c r="AH4" s="170">
        <v>1171.794</v>
      </c>
      <c r="AI4" s="204">
        <f aca="true" t="shared" si="2" ref="AI4:AI10">SUM(W4:AH4)</f>
        <v>25071.350500000004</v>
      </c>
      <c r="AJ4" s="204">
        <f aca="true" t="shared" si="3" ref="AJ4:AJ10">SUM(W4:AH4)</f>
        <v>25071.350500000004</v>
      </c>
      <c r="AK4" s="170">
        <v>996.671</v>
      </c>
      <c r="AL4" s="170">
        <v>1805.447</v>
      </c>
      <c r="AM4" s="170">
        <v>1775.954</v>
      </c>
      <c r="AN4" s="170">
        <v>2078.8</v>
      </c>
      <c r="AO4" s="170">
        <v>2253.459</v>
      </c>
      <c r="AP4" s="170">
        <v>2331.9995</v>
      </c>
      <c r="AQ4" s="170">
        <v>1808.349</v>
      </c>
      <c r="AR4" s="170">
        <v>1251.508</v>
      </c>
      <c r="AS4" s="170">
        <v>1546.395</v>
      </c>
      <c r="AT4" s="170">
        <v>1930.406</v>
      </c>
      <c r="AU4" s="170">
        <v>3687.6385</v>
      </c>
      <c r="AV4" s="170">
        <v>2257.242</v>
      </c>
      <c r="AW4" s="201">
        <f aca="true" t="shared" si="4" ref="AW4:AW9">SUM(AK4:AV4)</f>
        <v>23723.869</v>
      </c>
      <c r="AX4" s="201">
        <f aca="true" t="shared" si="5" ref="AX4:AX10">SUM(AK4:AV4)</f>
        <v>23723.869</v>
      </c>
      <c r="AY4" s="170">
        <v>1513.099</v>
      </c>
      <c r="AZ4" s="170">
        <v>1618.241</v>
      </c>
      <c r="BA4" s="170">
        <v>1964.623</v>
      </c>
      <c r="BB4" s="170">
        <v>1243.28</v>
      </c>
      <c r="BC4" s="170">
        <v>3010.642</v>
      </c>
      <c r="BD4" s="170">
        <v>3578.932</v>
      </c>
      <c r="BE4" s="170">
        <v>2167.102</v>
      </c>
      <c r="BF4" s="170">
        <v>1441.294</v>
      </c>
      <c r="BG4" s="170">
        <v>767.003</v>
      </c>
      <c r="BH4" s="170">
        <v>1765.591</v>
      </c>
      <c r="BI4" s="170">
        <v>1768.159</v>
      </c>
      <c r="BJ4" s="170">
        <v>1921.049</v>
      </c>
      <c r="BK4" s="201">
        <v>22759.015</v>
      </c>
      <c r="BL4" s="201">
        <f aca="true" t="shared" si="6" ref="BL4:BL10">SUM(AY4:BJ4)</f>
        <v>22759.015</v>
      </c>
      <c r="BM4" s="201">
        <v>2935.195</v>
      </c>
      <c r="BN4" s="305">
        <f aca="true" t="shared" si="7" ref="BN4:BN10">+(BM4-AK4)/AK4*100</f>
        <v>194.49989013425696</v>
      </c>
      <c r="BO4" s="154">
        <f aca="true" t="shared" si="8" ref="BO4:BO10">+(BM4-AY4)/AY4*100</f>
        <v>93.98565460686976</v>
      </c>
      <c r="BP4" s="155">
        <f>+BM4/BM$10*100</f>
        <v>61.583218710484076</v>
      </c>
      <c r="BQ4" s="209"/>
      <c r="BS4"/>
      <c r="BW4" s="297"/>
      <c r="BX4" s="1"/>
    </row>
    <row r="5" spans="1:76" ht="13.5">
      <c r="A5" s="5" t="s">
        <v>9</v>
      </c>
      <c r="B5" s="111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64">
        <v>2545.2419</v>
      </c>
      <c r="I5" s="170">
        <v>191.107</v>
      </c>
      <c r="J5" s="170">
        <v>207.351</v>
      </c>
      <c r="K5" s="170">
        <v>211.0915</v>
      </c>
      <c r="L5" s="170">
        <v>107.068</v>
      </c>
      <c r="M5" s="170">
        <v>205.2515</v>
      </c>
      <c r="N5" s="170">
        <v>101.576</v>
      </c>
      <c r="O5" s="170">
        <v>271.4415</v>
      </c>
      <c r="P5" s="170">
        <v>367.523</v>
      </c>
      <c r="Q5" s="170">
        <v>315.43440000000004</v>
      </c>
      <c r="R5" s="170">
        <v>227.364</v>
      </c>
      <c r="S5" s="170">
        <v>217.456</v>
      </c>
      <c r="T5" s="170">
        <v>122.578</v>
      </c>
      <c r="U5" s="201">
        <f t="shared" si="0"/>
        <v>2545.2419000000004</v>
      </c>
      <c r="V5" s="201">
        <f t="shared" si="1"/>
        <v>2545.2419000000004</v>
      </c>
      <c r="W5" s="170">
        <v>204.469</v>
      </c>
      <c r="X5" s="170">
        <v>118.8395</v>
      </c>
      <c r="Y5" s="170">
        <v>400.26051</v>
      </c>
      <c r="Z5" s="170">
        <v>353.9545</v>
      </c>
      <c r="AA5" s="170">
        <v>121.5769</v>
      </c>
      <c r="AB5" s="170">
        <v>52.318</v>
      </c>
      <c r="AC5" s="170">
        <v>142.3615</v>
      </c>
      <c r="AD5" s="170">
        <v>185.4919</v>
      </c>
      <c r="AE5" s="170">
        <v>48.272</v>
      </c>
      <c r="AF5" s="170">
        <v>213.03920000000002</v>
      </c>
      <c r="AG5" s="170">
        <v>140.818</v>
      </c>
      <c r="AH5" s="170">
        <v>206.195</v>
      </c>
      <c r="AI5" s="204">
        <f t="shared" si="2"/>
        <v>2187.5960099999998</v>
      </c>
      <c r="AJ5" s="204">
        <f t="shared" si="3"/>
        <v>2187.5960099999998</v>
      </c>
      <c r="AK5" s="170">
        <v>153.79739999999998</v>
      </c>
      <c r="AL5" s="170">
        <v>101.2046</v>
      </c>
      <c r="AM5" s="170">
        <v>169.021</v>
      </c>
      <c r="AN5" s="170">
        <v>87.873</v>
      </c>
      <c r="AO5" s="170">
        <v>53.612739999999995</v>
      </c>
      <c r="AP5" s="170">
        <v>51.672</v>
      </c>
      <c r="AQ5" s="170">
        <v>98.038</v>
      </c>
      <c r="AR5" s="170">
        <v>165.865</v>
      </c>
      <c r="AS5" s="170">
        <v>193.00575</v>
      </c>
      <c r="AT5" s="170">
        <v>144.4</v>
      </c>
      <c r="AU5" s="170">
        <v>163.79205</v>
      </c>
      <c r="AV5" s="170">
        <v>155.393</v>
      </c>
      <c r="AW5" s="201">
        <f t="shared" si="4"/>
        <v>1537.6745400000002</v>
      </c>
      <c r="AX5" s="201">
        <f t="shared" si="5"/>
        <v>1537.6745400000002</v>
      </c>
      <c r="AY5" s="170">
        <v>192.981</v>
      </c>
      <c r="AZ5" s="170">
        <v>224.001</v>
      </c>
      <c r="BA5" s="170">
        <v>176.842</v>
      </c>
      <c r="BB5" s="170">
        <v>129.035</v>
      </c>
      <c r="BC5" s="170">
        <v>142.21</v>
      </c>
      <c r="BD5" s="170">
        <v>64.69</v>
      </c>
      <c r="BE5" s="170">
        <v>108.725</v>
      </c>
      <c r="BF5" s="170">
        <v>129.935</v>
      </c>
      <c r="BG5" s="170">
        <v>132.047</v>
      </c>
      <c r="BH5" s="170">
        <v>207.8773</v>
      </c>
      <c r="BI5" s="170">
        <v>129.225</v>
      </c>
      <c r="BJ5" s="170">
        <v>77.076</v>
      </c>
      <c r="BK5" s="201">
        <v>1714.6443</v>
      </c>
      <c r="BL5" s="201">
        <f t="shared" si="6"/>
        <v>1714.6443</v>
      </c>
      <c r="BM5" s="201">
        <v>99.262</v>
      </c>
      <c r="BN5" s="305">
        <f t="shared" si="7"/>
        <v>-35.4592470353855</v>
      </c>
      <c r="BO5" s="154">
        <f t="shared" si="8"/>
        <v>-48.56384825449137</v>
      </c>
      <c r="BP5" s="155">
        <f>+BM5/BM$10*100</f>
        <v>2.0826123837224</v>
      </c>
      <c r="BQ5" s="209"/>
      <c r="BS5"/>
      <c r="BW5" s="297"/>
      <c r="BX5" s="1"/>
    </row>
    <row r="6" spans="1:76" ht="13.5">
      <c r="A6" s="5" t="s">
        <v>10</v>
      </c>
      <c r="B6" s="111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64">
        <v>26043.65227</v>
      </c>
      <c r="I6" s="170">
        <v>2717.1573399999993</v>
      </c>
      <c r="J6" s="170">
        <v>1007.9441999999999</v>
      </c>
      <c r="K6" s="170">
        <v>3395.6587000000004</v>
      </c>
      <c r="L6" s="170">
        <v>2776.63913</v>
      </c>
      <c r="M6" s="170">
        <v>3980.7593599999996</v>
      </c>
      <c r="N6" s="170">
        <v>4079.50861</v>
      </c>
      <c r="O6" s="170">
        <v>2710.8916</v>
      </c>
      <c r="P6" s="170">
        <v>1246.72026</v>
      </c>
      <c r="Q6" s="170">
        <v>979.6321599999999</v>
      </c>
      <c r="R6" s="170">
        <v>1367.27183</v>
      </c>
      <c r="S6" s="170">
        <v>772.58928</v>
      </c>
      <c r="T6" s="170">
        <v>1008.8798</v>
      </c>
      <c r="U6" s="201">
        <f t="shared" si="0"/>
        <v>26043.65227</v>
      </c>
      <c r="V6" s="201">
        <f t="shared" si="1"/>
        <v>26043.65227</v>
      </c>
      <c r="W6" s="170">
        <v>804.5165</v>
      </c>
      <c r="X6" s="170">
        <v>343.46025999999995</v>
      </c>
      <c r="Y6" s="170">
        <v>194.46508</v>
      </c>
      <c r="Z6" s="170">
        <v>241.3646</v>
      </c>
      <c r="AA6" s="170">
        <v>1104.4600500000001</v>
      </c>
      <c r="AB6" s="170">
        <v>841.14311</v>
      </c>
      <c r="AC6" s="170">
        <v>1031.0279</v>
      </c>
      <c r="AD6" s="170">
        <v>1436.41677</v>
      </c>
      <c r="AE6" s="170">
        <v>880.6111800000001</v>
      </c>
      <c r="AF6" s="170">
        <v>517.77296</v>
      </c>
      <c r="AG6" s="170">
        <v>459.97758</v>
      </c>
      <c r="AH6" s="170">
        <v>902.8648999999999</v>
      </c>
      <c r="AI6" s="204">
        <f t="shared" si="2"/>
        <v>8758.08089</v>
      </c>
      <c r="AJ6" s="204">
        <f t="shared" si="3"/>
        <v>8758.08089</v>
      </c>
      <c r="AK6" s="170">
        <v>654.8920700000001</v>
      </c>
      <c r="AL6" s="170">
        <v>303.21072</v>
      </c>
      <c r="AM6" s="170">
        <v>50.029</v>
      </c>
      <c r="AN6" s="170">
        <v>478.6608</v>
      </c>
      <c r="AO6" s="170">
        <v>382.65845</v>
      </c>
      <c r="AP6" s="170">
        <v>360.23174</v>
      </c>
      <c r="AQ6" s="170">
        <v>107.92376</v>
      </c>
      <c r="AR6" s="170">
        <v>266.6006</v>
      </c>
      <c r="AS6" s="170">
        <v>228.68763</v>
      </c>
      <c r="AT6" s="170">
        <v>266.77326</v>
      </c>
      <c r="AU6" s="170">
        <v>103.83357000000001</v>
      </c>
      <c r="AV6" s="170">
        <v>227.462</v>
      </c>
      <c r="AW6" s="201">
        <f t="shared" si="4"/>
        <v>3430.9636000000005</v>
      </c>
      <c r="AX6" s="201">
        <f t="shared" si="5"/>
        <v>3430.9636000000005</v>
      </c>
      <c r="AY6" s="170">
        <v>384.82556</v>
      </c>
      <c r="AZ6" s="170">
        <v>184.52846</v>
      </c>
      <c r="BA6" s="170">
        <v>133.152</v>
      </c>
      <c r="BB6" s="170">
        <v>302.07309999999995</v>
      </c>
      <c r="BC6" s="170">
        <v>288.358225</v>
      </c>
      <c r="BD6" s="170">
        <v>203.27179999999998</v>
      </c>
      <c r="BE6" s="170">
        <v>651.86675</v>
      </c>
      <c r="BF6" s="170">
        <v>1083.1388</v>
      </c>
      <c r="BG6" s="170">
        <v>800.79872</v>
      </c>
      <c r="BH6" s="170">
        <v>1492.76455</v>
      </c>
      <c r="BI6" s="170">
        <v>1417.96635</v>
      </c>
      <c r="BJ6" s="170">
        <v>961.68335</v>
      </c>
      <c r="BK6" s="201">
        <v>7904.427664999999</v>
      </c>
      <c r="BL6" s="201">
        <f t="shared" si="6"/>
        <v>7904.427664999999</v>
      </c>
      <c r="BM6" s="201">
        <v>514.9009699999999</v>
      </c>
      <c r="BN6" s="305">
        <f t="shared" si="7"/>
        <v>-21.376209365308114</v>
      </c>
      <c r="BO6" s="154">
        <f t="shared" si="8"/>
        <v>33.80113576655353</v>
      </c>
      <c r="BP6" s="155">
        <f>+BM6/BM$10*100</f>
        <v>10.803118378762022</v>
      </c>
      <c r="BQ6" s="209"/>
      <c r="BS6"/>
      <c r="BW6" s="297"/>
      <c r="BX6" s="1"/>
    </row>
    <row r="7" spans="1:76" ht="13.5">
      <c r="A7" s="5" t="s">
        <v>11</v>
      </c>
      <c r="B7" s="111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64">
        <v>12801.184029999999</v>
      </c>
      <c r="I7" s="170">
        <v>1987.7191500000001</v>
      </c>
      <c r="J7" s="170">
        <v>992.9763999999999</v>
      </c>
      <c r="K7" s="170">
        <v>1058.46148</v>
      </c>
      <c r="L7" s="170">
        <v>1097.2337899999998</v>
      </c>
      <c r="M7" s="170">
        <v>435.64436</v>
      </c>
      <c r="N7" s="170">
        <v>761.0133999999999</v>
      </c>
      <c r="O7" s="170">
        <v>1818.1726</v>
      </c>
      <c r="P7" s="170">
        <v>917.28775</v>
      </c>
      <c r="Q7" s="170">
        <v>1532.9449200000001</v>
      </c>
      <c r="R7" s="170">
        <v>741.45232</v>
      </c>
      <c r="S7" s="170">
        <v>951.59531</v>
      </c>
      <c r="T7" s="170">
        <v>506.68255</v>
      </c>
      <c r="U7" s="201">
        <f t="shared" si="0"/>
        <v>12801.18403</v>
      </c>
      <c r="V7" s="201">
        <f t="shared" si="1"/>
        <v>12801.18403</v>
      </c>
      <c r="W7" s="170">
        <v>650.377</v>
      </c>
      <c r="X7" s="170">
        <v>707.33881</v>
      </c>
      <c r="Y7" s="170">
        <v>667.2782900000001</v>
      </c>
      <c r="Z7" s="170">
        <v>729.62914</v>
      </c>
      <c r="AA7" s="170">
        <v>704.2520499999999</v>
      </c>
      <c r="AB7" s="170">
        <v>1049.8833399999999</v>
      </c>
      <c r="AC7" s="170">
        <v>714.6469299999999</v>
      </c>
      <c r="AD7" s="170">
        <v>2173.0141700000004</v>
      </c>
      <c r="AE7" s="170">
        <v>594.20593</v>
      </c>
      <c r="AF7" s="170">
        <v>653.85047</v>
      </c>
      <c r="AG7" s="170">
        <v>734.69688</v>
      </c>
      <c r="AH7" s="170">
        <v>786.85005</v>
      </c>
      <c r="AI7" s="204">
        <f t="shared" si="2"/>
        <v>10166.02306</v>
      </c>
      <c r="AJ7" s="204">
        <f t="shared" si="3"/>
        <v>10166.02306</v>
      </c>
      <c r="AK7" s="170">
        <v>712.1884099999999</v>
      </c>
      <c r="AL7" s="170">
        <v>965.48</v>
      </c>
      <c r="AM7" s="170">
        <v>219.97985</v>
      </c>
      <c r="AN7" s="170">
        <v>339.8829</v>
      </c>
      <c r="AO7" s="170">
        <v>249.08713</v>
      </c>
      <c r="AP7" s="170">
        <v>131.41772</v>
      </c>
      <c r="AQ7" s="170">
        <v>213.98651999999998</v>
      </c>
      <c r="AR7" s="170">
        <v>72.07011</v>
      </c>
      <c r="AS7" s="170">
        <v>162.27304</v>
      </c>
      <c r="AT7" s="170">
        <v>372.49735999999996</v>
      </c>
      <c r="AU7" s="170">
        <v>319.25346</v>
      </c>
      <c r="AV7" s="170">
        <v>63.85869</v>
      </c>
      <c r="AW7" s="201">
        <f t="shared" si="4"/>
        <v>3821.975189999999</v>
      </c>
      <c r="AX7" s="201">
        <f t="shared" si="5"/>
        <v>3821.975189999999</v>
      </c>
      <c r="AY7" s="170">
        <v>85.25873</v>
      </c>
      <c r="AZ7" s="170">
        <v>172.60924</v>
      </c>
      <c r="BA7" s="170">
        <v>100.47928</v>
      </c>
      <c r="BB7" s="170">
        <v>140.34356</v>
      </c>
      <c r="BC7" s="170">
        <v>229.48353</v>
      </c>
      <c r="BD7" s="170">
        <v>639.68722</v>
      </c>
      <c r="BE7" s="170">
        <v>922.815</v>
      </c>
      <c r="BF7" s="170">
        <v>1565.2209</v>
      </c>
      <c r="BG7" s="170">
        <v>383.803</v>
      </c>
      <c r="BH7" s="170">
        <v>640.44628</v>
      </c>
      <c r="BI7" s="170">
        <v>985.1642099999999</v>
      </c>
      <c r="BJ7" s="170">
        <v>117.81907000000001</v>
      </c>
      <c r="BK7" s="201">
        <v>5983.1300200000005</v>
      </c>
      <c r="BL7" s="201">
        <f t="shared" si="6"/>
        <v>5983.1300200000005</v>
      </c>
      <c r="BM7" s="201">
        <v>397.97517999999997</v>
      </c>
      <c r="BN7" s="305">
        <f t="shared" si="7"/>
        <v>-44.11939671975284</v>
      </c>
      <c r="BO7" s="154">
        <f t="shared" si="8"/>
        <v>366.7852547181971</v>
      </c>
      <c r="BP7" s="155">
        <f>+BM7/BM$10*100</f>
        <v>8.349902664485414</v>
      </c>
      <c r="BQ7" s="209"/>
      <c r="BS7"/>
      <c r="BW7" s="297"/>
      <c r="BX7" s="1"/>
    </row>
    <row r="8" spans="1:76" ht="15.75">
      <c r="A8" s="5" t="s">
        <v>116</v>
      </c>
      <c r="B8" s="111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64">
        <v>98.56475999999999</v>
      </c>
      <c r="I8" s="170">
        <v>18.858990000000002</v>
      </c>
      <c r="J8" s="170">
        <v>16.90873</v>
      </c>
      <c r="K8" s="170">
        <v>10.29108</v>
      </c>
      <c r="L8" s="170">
        <v>0</v>
      </c>
      <c r="M8" s="170">
        <v>0</v>
      </c>
      <c r="N8" s="170">
        <v>4.666</v>
      </c>
      <c r="O8" s="170">
        <v>5.57</v>
      </c>
      <c r="P8" s="170">
        <v>7.217</v>
      </c>
      <c r="Q8" s="170">
        <v>8.798</v>
      </c>
      <c r="R8" s="170">
        <v>7.936</v>
      </c>
      <c r="S8" s="170">
        <v>8.16296</v>
      </c>
      <c r="T8" s="170">
        <v>10.156</v>
      </c>
      <c r="U8" s="201">
        <f t="shared" si="0"/>
        <v>98.56476</v>
      </c>
      <c r="V8" s="201">
        <f t="shared" si="1"/>
        <v>98.56476</v>
      </c>
      <c r="W8" s="170">
        <v>10.808399999999999</v>
      </c>
      <c r="X8" s="170">
        <v>9.654</v>
      </c>
      <c r="Y8" s="170">
        <v>9.88</v>
      </c>
      <c r="Z8" s="170">
        <v>7.944</v>
      </c>
      <c r="AA8" s="170">
        <v>11.96686</v>
      </c>
      <c r="AB8" s="170">
        <v>9.789</v>
      </c>
      <c r="AC8" s="170">
        <v>11.217</v>
      </c>
      <c r="AD8" s="170">
        <v>13.027</v>
      </c>
      <c r="AE8" s="170">
        <v>14.446</v>
      </c>
      <c r="AF8" s="170">
        <v>13.8771</v>
      </c>
      <c r="AG8" s="170">
        <v>15.312</v>
      </c>
      <c r="AH8" s="170">
        <v>14.71865</v>
      </c>
      <c r="AI8" s="204">
        <f t="shared" si="2"/>
        <v>142.64001</v>
      </c>
      <c r="AJ8" s="204">
        <f t="shared" si="3"/>
        <v>142.64001</v>
      </c>
      <c r="AK8" s="170">
        <v>11.669</v>
      </c>
      <c r="AL8" s="170">
        <v>12.298</v>
      </c>
      <c r="AM8" s="170">
        <v>13.175</v>
      </c>
      <c r="AN8" s="170">
        <v>16.902</v>
      </c>
      <c r="AO8" s="170">
        <v>6.608</v>
      </c>
      <c r="AP8" s="170">
        <v>14.0154</v>
      </c>
      <c r="AQ8" s="170">
        <v>6.851</v>
      </c>
      <c r="AR8" s="170">
        <v>9.829</v>
      </c>
      <c r="AS8" s="170">
        <v>8.97625</v>
      </c>
      <c r="AT8" s="170">
        <v>10.03541</v>
      </c>
      <c r="AU8" s="170">
        <v>9.831</v>
      </c>
      <c r="AV8" s="170">
        <v>11.394200000000001</v>
      </c>
      <c r="AW8" s="201">
        <f t="shared" si="4"/>
        <v>131.58426</v>
      </c>
      <c r="AX8" s="201">
        <f t="shared" si="5"/>
        <v>131.58426</v>
      </c>
      <c r="AY8" s="170">
        <v>12.529</v>
      </c>
      <c r="AZ8" s="170">
        <v>11.9949</v>
      </c>
      <c r="BA8" s="170">
        <v>14.0908</v>
      </c>
      <c r="BB8" s="170">
        <v>6.638</v>
      </c>
      <c r="BC8" s="170">
        <v>11.92078</v>
      </c>
      <c r="BD8" s="170">
        <v>9.138</v>
      </c>
      <c r="BE8" s="170">
        <v>14.017</v>
      </c>
      <c r="BF8" s="170">
        <v>11.607</v>
      </c>
      <c r="BG8" s="170">
        <v>7.39905</v>
      </c>
      <c r="BH8" s="170">
        <v>12.19217</v>
      </c>
      <c r="BI8" s="170">
        <v>11.697</v>
      </c>
      <c r="BJ8" s="170">
        <v>12.641</v>
      </c>
      <c r="BK8" s="201">
        <v>135.8647</v>
      </c>
      <c r="BL8" s="201">
        <f t="shared" si="6"/>
        <v>135.8647</v>
      </c>
      <c r="BM8" s="201">
        <v>14.508</v>
      </c>
      <c r="BN8" s="305">
        <f t="shared" si="7"/>
        <v>24.329419830319637</v>
      </c>
      <c r="BO8" s="154">
        <f t="shared" si="8"/>
        <v>15.795354776917545</v>
      </c>
      <c r="BP8" s="155">
        <f>+BM8/BM$10*100</f>
        <v>0.3043918162342546</v>
      </c>
      <c r="BQ8" s="209"/>
      <c r="BS8"/>
      <c r="BW8" s="297"/>
      <c r="BX8" s="1"/>
    </row>
    <row r="9" spans="1:76" ht="13.5">
      <c r="A9" s="5" t="s">
        <v>1</v>
      </c>
      <c r="B9" s="111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64">
        <v>1574.854269</v>
      </c>
      <c r="I9" s="170">
        <v>253.32094</v>
      </c>
      <c r="J9" s="170">
        <v>155.01807</v>
      </c>
      <c r="K9" s="170">
        <v>160.864019</v>
      </c>
      <c r="L9" s="170">
        <v>98.46236999999998</v>
      </c>
      <c r="M9" s="170">
        <v>33.606759999999994</v>
      </c>
      <c r="N9" s="170">
        <v>62.0523</v>
      </c>
      <c r="O9" s="170">
        <v>73.08705</v>
      </c>
      <c r="P9" s="170">
        <v>153.10436</v>
      </c>
      <c r="Q9" s="170">
        <v>202.66541</v>
      </c>
      <c r="R9" s="170">
        <v>139.84839000000002</v>
      </c>
      <c r="S9" s="170">
        <v>155.88609999999997</v>
      </c>
      <c r="T9" s="170">
        <v>86.9385</v>
      </c>
      <c r="U9" s="201">
        <f t="shared" si="0"/>
        <v>1574.854269</v>
      </c>
      <c r="V9" s="201">
        <f t="shared" si="1"/>
        <v>1574.854269</v>
      </c>
      <c r="W9" s="170">
        <v>239.68275999999997</v>
      </c>
      <c r="X9" s="170">
        <v>191.27406</v>
      </c>
      <c r="Y9" s="170">
        <v>170.93649</v>
      </c>
      <c r="Z9" s="170">
        <v>262.59087</v>
      </c>
      <c r="AA9" s="170">
        <v>310.13608</v>
      </c>
      <c r="AB9" s="170">
        <v>221.42803000000004</v>
      </c>
      <c r="AC9" s="170">
        <v>78.26655000000001</v>
      </c>
      <c r="AD9" s="170">
        <v>131.5748</v>
      </c>
      <c r="AE9" s="170">
        <v>106.90142</v>
      </c>
      <c r="AF9" s="170">
        <v>78.85095</v>
      </c>
      <c r="AG9" s="170">
        <v>341.04748</v>
      </c>
      <c r="AH9" s="170">
        <v>204.00339000000002</v>
      </c>
      <c r="AI9" s="204">
        <f t="shared" si="2"/>
        <v>2336.69288</v>
      </c>
      <c r="AJ9" s="204">
        <f t="shared" si="3"/>
        <v>2336.69288</v>
      </c>
      <c r="AK9" s="170">
        <v>325.37501000000003</v>
      </c>
      <c r="AL9" s="170">
        <v>299.19206999999994</v>
      </c>
      <c r="AM9" s="170">
        <v>301.43879</v>
      </c>
      <c r="AN9" s="170">
        <v>419.6207</v>
      </c>
      <c r="AO9" s="170">
        <v>186.7262</v>
      </c>
      <c r="AP9" s="170">
        <v>191.72191999999998</v>
      </c>
      <c r="AQ9" s="170">
        <v>151.91496</v>
      </c>
      <c r="AR9" s="170">
        <v>309.06187</v>
      </c>
      <c r="AS9" s="170">
        <v>279.74092</v>
      </c>
      <c r="AT9" s="170">
        <v>121.34705</v>
      </c>
      <c r="AU9" s="170">
        <v>114.01803</v>
      </c>
      <c r="AV9" s="170">
        <v>192.28598999999997</v>
      </c>
      <c r="AW9" s="201">
        <f t="shared" si="4"/>
        <v>2892.44351</v>
      </c>
      <c r="AX9" s="201">
        <f t="shared" si="5"/>
        <v>2892.44351</v>
      </c>
      <c r="AY9" s="170">
        <v>183.50036999999998</v>
      </c>
      <c r="AZ9" s="170">
        <v>220.48915000000002</v>
      </c>
      <c r="BA9" s="170">
        <v>261.05473</v>
      </c>
      <c r="BB9" s="170">
        <v>266.59943999999996</v>
      </c>
      <c r="BC9" s="170">
        <v>309.93755</v>
      </c>
      <c r="BD9" s="170">
        <v>253.58363999999997</v>
      </c>
      <c r="BE9" s="170">
        <v>161.05014999999997</v>
      </c>
      <c r="BF9" s="170">
        <v>291.73233999999997</v>
      </c>
      <c r="BG9" s="170">
        <v>425.07034</v>
      </c>
      <c r="BH9" s="170">
        <v>378.90321000000006</v>
      </c>
      <c r="BI9" s="170">
        <v>435.63781</v>
      </c>
      <c r="BJ9" s="170">
        <v>346.47858999999994</v>
      </c>
      <c r="BK9" s="201">
        <v>3534.0373200000004</v>
      </c>
      <c r="BL9" s="201">
        <f t="shared" si="6"/>
        <v>3534.0373200000004</v>
      </c>
      <c r="BM9" s="201">
        <v>350.44322999999997</v>
      </c>
      <c r="BN9" s="305">
        <f t="shared" si="7"/>
        <v>7.704408522338559</v>
      </c>
      <c r="BO9" s="154">
        <f t="shared" si="8"/>
        <v>90.9768519812794</v>
      </c>
      <c r="BP9" s="155">
        <f>+BM9/BM$10*100</f>
        <v>7.3526365637371525</v>
      </c>
      <c r="BQ9" s="209"/>
      <c r="BS9"/>
      <c r="BW9" s="297"/>
      <c r="BX9" s="1"/>
    </row>
    <row r="10" spans="1:76" s="42" customFormat="1" ht="13.5">
      <c r="A10" s="8" t="s">
        <v>2</v>
      </c>
      <c r="B10" s="112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66">
        <v>85809.11018900001</v>
      </c>
      <c r="I10" s="176">
        <f>SUM(I3:I9)</f>
        <v>7859.422419999999</v>
      </c>
      <c r="J10" s="176">
        <f aca="true" t="shared" si="9" ref="J10:T10">SUM(J3:J9)</f>
        <v>5350.724299999999</v>
      </c>
      <c r="K10" s="176">
        <f t="shared" si="9"/>
        <v>8381.351779000002</v>
      </c>
      <c r="L10" s="176">
        <f t="shared" si="9"/>
        <v>8010.884650000001</v>
      </c>
      <c r="M10" s="176">
        <f t="shared" si="9"/>
        <v>8780.71968</v>
      </c>
      <c r="N10" s="176">
        <f t="shared" si="9"/>
        <v>11212.021709999999</v>
      </c>
      <c r="O10" s="176">
        <f t="shared" si="9"/>
        <v>9012.247449999999</v>
      </c>
      <c r="P10" s="176">
        <f t="shared" si="9"/>
        <v>4963.61507</v>
      </c>
      <c r="Q10" s="176">
        <f t="shared" si="9"/>
        <v>6046.82889</v>
      </c>
      <c r="R10" s="176">
        <f t="shared" si="9"/>
        <v>5122.32704</v>
      </c>
      <c r="S10" s="176">
        <f t="shared" si="9"/>
        <v>4579.036349999999</v>
      </c>
      <c r="T10" s="176">
        <f t="shared" si="9"/>
        <v>6489.93085</v>
      </c>
      <c r="U10" s="202">
        <f t="shared" si="0"/>
        <v>85809.11018900001</v>
      </c>
      <c r="V10" s="202">
        <f t="shared" si="1"/>
        <v>85809.11018900001</v>
      </c>
      <c r="W10" s="176">
        <f>SUM(W3:W9)</f>
        <v>4957.19866</v>
      </c>
      <c r="X10" s="176">
        <f aca="true" t="shared" si="10" ref="X10:AH10">SUM(X3:X9)</f>
        <v>2884.10102</v>
      </c>
      <c r="Y10" s="176">
        <f t="shared" si="10"/>
        <v>3699.48358</v>
      </c>
      <c r="Z10" s="176">
        <f t="shared" si="10"/>
        <v>3744.7529899999995</v>
      </c>
      <c r="AA10" s="176">
        <f t="shared" si="10"/>
        <v>4758.2103400000005</v>
      </c>
      <c r="AB10" s="176">
        <f t="shared" si="10"/>
        <v>4881.73198</v>
      </c>
      <c r="AC10" s="176">
        <f t="shared" si="10"/>
        <v>6291.35188</v>
      </c>
      <c r="AD10" s="176">
        <f t="shared" si="10"/>
        <v>6994.679590000001</v>
      </c>
      <c r="AE10" s="176">
        <f t="shared" si="10"/>
        <v>4255.50703</v>
      </c>
      <c r="AF10" s="176">
        <f t="shared" si="10"/>
        <v>5555.37882</v>
      </c>
      <c r="AG10" s="176">
        <f t="shared" si="10"/>
        <v>4224.06464</v>
      </c>
      <c r="AH10" s="176">
        <f t="shared" si="10"/>
        <v>3929.7931699999995</v>
      </c>
      <c r="AI10" s="205">
        <f t="shared" si="2"/>
        <v>56176.253699999994</v>
      </c>
      <c r="AJ10" s="205">
        <f t="shared" si="3"/>
        <v>56176.253699999994</v>
      </c>
      <c r="AK10" s="176">
        <f>SUM(AK3:AK9)</f>
        <v>3340.70259</v>
      </c>
      <c r="AL10" s="176">
        <f>SUM(AL3:AL9)</f>
        <v>4045.4463899999996</v>
      </c>
      <c r="AM10" s="176">
        <f>SUM(AM3:AM9)</f>
        <v>3045.483640000001</v>
      </c>
      <c r="AN10" s="176">
        <f>SUM(AN3:AN9)</f>
        <v>3747.6227800000006</v>
      </c>
      <c r="AO10" s="176">
        <f>SUM(AO3:AO9)</f>
        <v>3502.31578</v>
      </c>
      <c r="AP10" s="176">
        <v>3371.25178</v>
      </c>
      <c r="AQ10" s="176">
        <v>2929.4122399999997</v>
      </c>
      <c r="AR10" s="176">
        <v>2776.71858</v>
      </c>
      <c r="AS10" s="176">
        <v>3227.88809</v>
      </c>
      <c r="AT10" s="176">
        <v>3580.76708</v>
      </c>
      <c r="AU10" s="176">
        <v>4871.684020000001</v>
      </c>
      <c r="AV10" s="176">
        <v>3297.40588</v>
      </c>
      <c r="AW10" s="202">
        <f>SUM(AK10:AV10)</f>
        <v>41736.69885</v>
      </c>
      <c r="AX10" s="202">
        <f t="shared" si="5"/>
        <v>41736.69885</v>
      </c>
      <c r="AY10" s="176">
        <v>2808.19166</v>
      </c>
      <c r="AZ10" s="176">
        <v>2921.8431499999992</v>
      </c>
      <c r="BA10" s="176">
        <v>2941.53481</v>
      </c>
      <c r="BB10" s="176">
        <v>2451.1461</v>
      </c>
      <c r="BC10" s="176">
        <v>4708.324335</v>
      </c>
      <c r="BD10" s="176">
        <v>5354.0230599999995</v>
      </c>
      <c r="BE10" s="176">
        <v>4874.110900000001</v>
      </c>
      <c r="BF10" s="176">
        <v>5321.51204</v>
      </c>
      <c r="BG10" s="176">
        <v>3031.8431099999993</v>
      </c>
      <c r="BH10" s="176">
        <v>5184.05121</v>
      </c>
      <c r="BI10" s="176">
        <v>5249.66637</v>
      </c>
      <c r="BJ10" s="176">
        <v>3961.92741</v>
      </c>
      <c r="BK10" s="202">
        <v>48808.17415499999</v>
      </c>
      <c r="BL10" s="202">
        <f t="shared" si="6"/>
        <v>48808.17415499999</v>
      </c>
      <c r="BM10" s="202">
        <v>4766.225379999999</v>
      </c>
      <c r="BN10" s="306">
        <f t="shared" si="7"/>
        <v>42.67134686778565</v>
      </c>
      <c r="BO10" s="156">
        <f t="shared" si="8"/>
        <v>69.72578645148455</v>
      </c>
      <c r="BP10" s="157">
        <f>+BM10/BM$10*100</f>
        <v>100</v>
      </c>
      <c r="BQ10" s="334"/>
      <c r="BW10" s="335"/>
      <c r="BX10" s="331"/>
    </row>
    <row r="11" spans="1:76" ht="13.5">
      <c r="A11" s="11"/>
      <c r="B11" s="99"/>
      <c r="C11" s="12"/>
      <c r="D11" s="12"/>
      <c r="E11" s="12"/>
      <c r="F11" s="104"/>
      <c r="G11" s="104"/>
      <c r="H11" s="99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99"/>
      <c r="BO11" s="122"/>
      <c r="BP11" s="122"/>
      <c r="BS11" s="302"/>
      <c r="BT11"/>
      <c r="BW11" s="297"/>
      <c r="BX11" s="1"/>
    </row>
    <row r="12" spans="1:71" ht="15">
      <c r="A12" s="13" t="s">
        <v>13</v>
      </c>
      <c r="B12" s="109"/>
      <c r="C12" s="12"/>
      <c r="D12" s="14"/>
      <c r="E12" s="14"/>
      <c r="F12" s="105"/>
      <c r="G12" s="105"/>
      <c r="H12" s="100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0"/>
      <c r="BO12" s="105"/>
      <c r="BP12" s="105"/>
      <c r="BS12" s="207"/>
    </row>
    <row r="13" spans="1:71" ht="31.5" customHeight="1">
      <c r="A13" s="4" t="s">
        <v>5</v>
      </c>
      <c r="B13" s="110">
        <v>2014</v>
      </c>
      <c r="C13" s="4">
        <v>2015</v>
      </c>
      <c r="D13" s="4">
        <v>2016</v>
      </c>
      <c r="E13" s="4">
        <v>2017</v>
      </c>
      <c r="F13" s="192" t="s">
        <v>86</v>
      </c>
      <c r="G13" s="192" t="s">
        <v>87</v>
      </c>
      <c r="H13" s="110">
        <v>2020</v>
      </c>
      <c r="I13" s="98" t="s">
        <v>136</v>
      </c>
      <c r="J13" s="98" t="s">
        <v>137</v>
      </c>
      <c r="K13" s="98" t="s">
        <v>138</v>
      </c>
      <c r="L13" s="98" t="s">
        <v>139</v>
      </c>
      <c r="M13" s="98" t="s">
        <v>140</v>
      </c>
      <c r="N13" s="98" t="s">
        <v>141</v>
      </c>
      <c r="O13" s="98" t="s">
        <v>142</v>
      </c>
      <c r="P13" s="98" t="s">
        <v>143</v>
      </c>
      <c r="Q13" s="98" t="s">
        <v>144</v>
      </c>
      <c r="R13" s="98" t="s">
        <v>145</v>
      </c>
      <c r="S13" s="98" t="s">
        <v>146</v>
      </c>
      <c r="T13" s="98" t="s">
        <v>147</v>
      </c>
      <c r="U13" s="200">
        <v>2020</v>
      </c>
      <c r="V13" s="200" t="s">
        <v>156</v>
      </c>
      <c r="W13" s="98" t="s">
        <v>124</v>
      </c>
      <c r="X13" s="98" t="s">
        <v>125</v>
      </c>
      <c r="Y13" s="98" t="s">
        <v>126</v>
      </c>
      <c r="Z13" s="98" t="s">
        <v>127</v>
      </c>
      <c r="AA13" s="98" t="s">
        <v>128</v>
      </c>
      <c r="AB13" s="98" t="s">
        <v>129</v>
      </c>
      <c r="AC13" s="98" t="s">
        <v>130</v>
      </c>
      <c r="AD13" s="98" t="s">
        <v>131</v>
      </c>
      <c r="AE13" s="98" t="s">
        <v>132</v>
      </c>
      <c r="AF13" s="98" t="s">
        <v>133</v>
      </c>
      <c r="AG13" s="98" t="s">
        <v>134</v>
      </c>
      <c r="AH13" s="98" t="s">
        <v>135</v>
      </c>
      <c r="AI13" s="200">
        <v>2021</v>
      </c>
      <c r="AJ13" s="200" t="s">
        <v>174</v>
      </c>
      <c r="AK13" s="98" t="s">
        <v>123</v>
      </c>
      <c r="AL13" s="98" t="s">
        <v>122</v>
      </c>
      <c r="AM13" s="98" t="s">
        <v>121</v>
      </c>
      <c r="AN13" s="98" t="s">
        <v>120</v>
      </c>
      <c r="AO13" s="98" t="s">
        <v>119</v>
      </c>
      <c r="AP13" s="98" t="s">
        <v>155</v>
      </c>
      <c r="AQ13" s="98" t="s">
        <v>118</v>
      </c>
      <c r="AR13" s="98" t="s">
        <v>117</v>
      </c>
      <c r="AS13" s="98" t="s">
        <v>149</v>
      </c>
      <c r="AT13" s="98" t="s">
        <v>154</v>
      </c>
      <c r="AU13" s="98" t="s">
        <v>152</v>
      </c>
      <c r="AV13" s="98" t="s">
        <v>153</v>
      </c>
      <c r="AW13" s="200">
        <v>2022</v>
      </c>
      <c r="AX13" s="200" t="s">
        <v>175</v>
      </c>
      <c r="AY13" s="98" t="s">
        <v>157</v>
      </c>
      <c r="AZ13" s="98" t="s">
        <v>158</v>
      </c>
      <c r="BA13" s="98" t="s">
        <v>159</v>
      </c>
      <c r="BB13" s="98" t="s">
        <v>160</v>
      </c>
      <c r="BC13" s="98" t="s">
        <v>161</v>
      </c>
      <c r="BD13" s="98" t="s">
        <v>162</v>
      </c>
      <c r="BE13" s="98" t="s">
        <v>165</v>
      </c>
      <c r="BF13" s="98" t="s">
        <v>167</v>
      </c>
      <c r="BG13" s="98" t="s">
        <v>169</v>
      </c>
      <c r="BH13" s="98" t="s">
        <v>170</v>
      </c>
      <c r="BI13" s="98" t="s">
        <v>171</v>
      </c>
      <c r="BJ13" s="98" t="s">
        <v>173</v>
      </c>
      <c r="BK13" s="200">
        <v>2023</v>
      </c>
      <c r="BL13" s="200" t="s">
        <v>172</v>
      </c>
      <c r="BM13" s="200" t="s">
        <v>177</v>
      </c>
      <c r="BN13" s="336" t="s">
        <v>179</v>
      </c>
      <c r="BO13" s="337" t="s">
        <v>178</v>
      </c>
      <c r="BP13" s="169" t="s">
        <v>6</v>
      </c>
      <c r="BR13"/>
      <c r="BS13" s="207"/>
    </row>
    <row r="14" spans="1:71" ht="15">
      <c r="A14" s="5" t="s">
        <v>14</v>
      </c>
      <c r="B14" s="111">
        <v>2440.7795530000003</v>
      </c>
      <c r="C14" s="6">
        <v>2357.2555180599998</v>
      </c>
      <c r="D14" s="6">
        <v>3416.1045603400003</v>
      </c>
      <c r="E14" s="15">
        <v>3807.79578</v>
      </c>
      <c r="F14" s="193">
        <v>4217.654639</v>
      </c>
      <c r="G14" s="193">
        <v>5257.2873899999995</v>
      </c>
      <c r="H14" s="163">
        <v>6353.206005</v>
      </c>
      <c r="I14" s="171">
        <v>442.621962</v>
      </c>
      <c r="J14" s="171">
        <v>317.811145</v>
      </c>
      <c r="K14" s="171">
        <v>393.33141</v>
      </c>
      <c r="L14" s="171">
        <v>506.505901</v>
      </c>
      <c r="M14" s="171">
        <v>437.93646</v>
      </c>
      <c r="N14" s="171">
        <v>702.230962</v>
      </c>
      <c r="O14" s="171">
        <v>718.168106</v>
      </c>
      <c r="P14" s="171">
        <v>730.658572</v>
      </c>
      <c r="Q14" s="171">
        <v>676.887211</v>
      </c>
      <c r="R14" s="171">
        <v>559.524212</v>
      </c>
      <c r="S14" s="171">
        <v>611.471944</v>
      </c>
      <c r="T14" s="171">
        <v>256.05812</v>
      </c>
      <c r="U14" s="201">
        <f aca="true" t="shared" si="11" ref="U14:U21">SUM(I14:T14)</f>
        <v>6353.206005</v>
      </c>
      <c r="V14" s="201">
        <f aca="true" t="shared" si="12" ref="V14:V21">SUM(I14:T14)</f>
        <v>6353.206005</v>
      </c>
      <c r="W14" s="171">
        <v>204.891547</v>
      </c>
      <c r="X14" s="171">
        <v>116.217049</v>
      </c>
      <c r="Y14" s="171">
        <v>219.026482</v>
      </c>
      <c r="Z14" s="171">
        <v>593.826754</v>
      </c>
      <c r="AA14" s="171">
        <v>465.515914</v>
      </c>
      <c r="AB14" s="171">
        <v>387.624581</v>
      </c>
      <c r="AC14" s="171">
        <v>1019.36619</v>
      </c>
      <c r="AD14" s="171">
        <v>414.497649</v>
      </c>
      <c r="AE14" s="171">
        <v>424.310603</v>
      </c>
      <c r="AF14" s="171">
        <v>344.992363</v>
      </c>
      <c r="AG14" s="171">
        <v>277.683508</v>
      </c>
      <c r="AH14" s="171">
        <v>403.101525</v>
      </c>
      <c r="AI14" s="204">
        <f aca="true" t="shared" si="13" ref="AI14:AI21">SUM(W14:AH14)</f>
        <v>4871.0541650000005</v>
      </c>
      <c r="AJ14" s="204">
        <f aca="true" t="shared" si="14" ref="AJ14:AJ21">SUM(W14:AH14)</f>
        <v>4871.0541650000005</v>
      </c>
      <c r="AK14" s="171">
        <v>314.011996</v>
      </c>
      <c r="AL14" s="171">
        <v>348.045615</v>
      </c>
      <c r="AM14" s="171">
        <v>366.242541</v>
      </c>
      <c r="AN14" s="171">
        <v>276.710252</v>
      </c>
      <c r="AO14" s="171">
        <v>341.472202</v>
      </c>
      <c r="AP14" s="171">
        <v>217.438022</v>
      </c>
      <c r="AQ14" s="171">
        <v>215.36611</v>
      </c>
      <c r="AR14" s="171">
        <v>289.715686</v>
      </c>
      <c r="AS14" s="171">
        <v>373.915642</v>
      </c>
      <c r="AT14" s="171">
        <v>333.924354</v>
      </c>
      <c r="AU14" s="171">
        <v>208.686578</v>
      </c>
      <c r="AV14" s="171">
        <v>184.451323</v>
      </c>
      <c r="AW14" s="278">
        <f>SUM(AK14:AV14)</f>
        <v>3469.980321</v>
      </c>
      <c r="AX14" s="201">
        <f aca="true" t="shared" si="15" ref="AX14:AX21">SUM(AK14:AV14)</f>
        <v>3469.980321</v>
      </c>
      <c r="AY14" s="171">
        <v>195.711674</v>
      </c>
      <c r="AZ14" s="171">
        <v>212.861806</v>
      </c>
      <c r="BA14" s="171">
        <v>138.742604</v>
      </c>
      <c r="BB14" s="171">
        <v>158.861046</v>
      </c>
      <c r="BC14" s="171">
        <v>338.291856</v>
      </c>
      <c r="BD14" s="171">
        <v>284.892904</v>
      </c>
      <c r="BE14" s="171">
        <v>480.225541</v>
      </c>
      <c r="BF14" s="171">
        <v>472.993801</v>
      </c>
      <c r="BG14" s="171">
        <v>264.046113</v>
      </c>
      <c r="BH14" s="171">
        <v>368.307026</v>
      </c>
      <c r="BI14" s="171">
        <v>298.244905</v>
      </c>
      <c r="BJ14" s="171">
        <v>297.580608</v>
      </c>
      <c r="BK14" s="278">
        <v>3510.759884</v>
      </c>
      <c r="BL14" s="201">
        <f>SUM(AY14:BJ14)</f>
        <v>3510.759884</v>
      </c>
      <c r="BM14" s="201">
        <v>245.341024</v>
      </c>
      <c r="BN14" s="305">
        <f aca="true" t="shared" si="16" ref="BN14:BN21">+(BM14-AK14)/AK14*100</f>
        <v>-21.868900830145357</v>
      </c>
      <c r="BO14" s="154">
        <f aca="true" t="shared" si="17" ref="BO14:BO21">+(BM14-AY14)/AY14*100</f>
        <v>25.35840043961814</v>
      </c>
      <c r="BP14" s="155">
        <f>+BM14/BM$21*100</f>
        <v>8.735712531445074</v>
      </c>
      <c r="BR14" s="302"/>
      <c r="BS14" s="207"/>
    </row>
    <row r="15" spans="1:71" ht="15">
      <c r="A15" s="5" t="s">
        <v>8</v>
      </c>
      <c r="B15" s="111">
        <v>5863.618722999999</v>
      </c>
      <c r="C15" s="6">
        <v>7152.593688999999</v>
      </c>
      <c r="D15" s="6">
        <v>9036.9923555</v>
      </c>
      <c r="E15" s="15">
        <v>9368.691663</v>
      </c>
      <c r="F15" s="193">
        <v>9374.649756190001</v>
      </c>
      <c r="G15" s="193">
        <v>9520.754661</v>
      </c>
      <c r="H15" s="163">
        <v>10926.718608</v>
      </c>
      <c r="I15" s="171">
        <v>642.878514</v>
      </c>
      <c r="J15" s="171">
        <v>909.653681</v>
      </c>
      <c r="K15" s="171">
        <v>1044.083355</v>
      </c>
      <c r="L15" s="171">
        <v>1292.960603</v>
      </c>
      <c r="M15" s="171">
        <v>1165.426385</v>
      </c>
      <c r="N15" s="171">
        <v>1425.907188</v>
      </c>
      <c r="O15" s="171">
        <v>869.003603</v>
      </c>
      <c r="P15" s="171">
        <v>374.971471</v>
      </c>
      <c r="Q15" s="171">
        <v>665.315559</v>
      </c>
      <c r="R15" s="171">
        <v>555.962707</v>
      </c>
      <c r="S15" s="171">
        <v>485.744374</v>
      </c>
      <c r="T15" s="171">
        <v>1494.811168</v>
      </c>
      <c r="U15" s="201">
        <f t="shared" si="11"/>
        <v>10926.718608000001</v>
      </c>
      <c r="V15" s="201">
        <f t="shared" si="12"/>
        <v>10926.718608000001</v>
      </c>
      <c r="W15" s="171">
        <v>1011.992087</v>
      </c>
      <c r="X15" s="171">
        <v>457.950406</v>
      </c>
      <c r="Y15" s="171">
        <v>597.065515</v>
      </c>
      <c r="Z15" s="171">
        <v>394.750009</v>
      </c>
      <c r="AA15" s="171">
        <v>528.30303</v>
      </c>
      <c r="AB15" s="171">
        <v>709.017103</v>
      </c>
      <c r="AC15" s="171">
        <v>1162.38379</v>
      </c>
      <c r="AD15" s="171">
        <v>1088.270266</v>
      </c>
      <c r="AE15" s="171">
        <v>816.693204</v>
      </c>
      <c r="AF15" s="171">
        <v>1182.658797</v>
      </c>
      <c r="AG15" s="171">
        <v>723.268921</v>
      </c>
      <c r="AH15" s="171">
        <v>446.54021</v>
      </c>
      <c r="AI15" s="204">
        <f t="shared" si="13"/>
        <v>9118.893338</v>
      </c>
      <c r="AJ15" s="204">
        <f t="shared" si="14"/>
        <v>9118.893338</v>
      </c>
      <c r="AK15" s="171">
        <v>385.276898</v>
      </c>
      <c r="AL15" s="171">
        <v>604.770244</v>
      </c>
      <c r="AM15" s="171">
        <v>905.936991</v>
      </c>
      <c r="AN15" s="171">
        <v>1176.840117</v>
      </c>
      <c r="AO15" s="171">
        <v>1377.475565</v>
      </c>
      <c r="AP15" s="171">
        <v>962.534373</v>
      </c>
      <c r="AQ15" s="171">
        <v>694.566409</v>
      </c>
      <c r="AR15" s="171">
        <v>576.731693</v>
      </c>
      <c r="AS15" s="171">
        <v>543.016461</v>
      </c>
      <c r="AT15" s="171">
        <v>714.00182</v>
      </c>
      <c r="AU15" s="171">
        <v>1301.454887</v>
      </c>
      <c r="AV15" s="171">
        <v>712.853713</v>
      </c>
      <c r="AW15" s="278">
        <f aca="true" t="shared" si="18" ref="AW15:AW20">SUM(AK15:AV15)</f>
        <v>9955.459171</v>
      </c>
      <c r="AX15" s="201">
        <f t="shared" si="15"/>
        <v>9955.459171</v>
      </c>
      <c r="AY15" s="171">
        <v>517.015816</v>
      </c>
      <c r="AZ15" s="171">
        <v>580.43124</v>
      </c>
      <c r="BA15" s="171">
        <v>658.211557</v>
      </c>
      <c r="BB15" s="171">
        <v>386.343739</v>
      </c>
      <c r="BC15" s="171">
        <v>1051.340031</v>
      </c>
      <c r="BD15" s="171">
        <v>1110.673074</v>
      </c>
      <c r="BE15" s="171">
        <v>877.20239</v>
      </c>
      <c r="BF15" s="171">
        <v>629.174887</v>
      </c>
      <c r="BG15" s="171">
        <v>355.945062</v>
      </c>
      <c r="BH15" s="171">
        <v>877.098172</v>
      </c>
      <c r="BI15" s="171">
        <v>947.343291</v>
      </c>
      <c r="BJ15" s="171">
        <v>1020.162703</v>
      </c>
      <c r="BK15" s="278">
        <v>9010.941962</v>
      </c>
      <c r="BL15" s="201">
        <f aca="true" t="shared" si="19" ref="BL15:BL21">SUM(AY15:BJ15)</f>
        <v>9010.941962</v>
      </c>
      <c r="BM15" s="201">
        <v>1503.03903</v>
      </c>
      <c r="BN15" s="305">
        <f t="shared" si="16"/>
        <v>290.1191682663516</v>
      </c>
      <c r="BO15" s="154">
        <f t="shared" si="17"/>
        <v>190.71432313784382</v>
      </c>
      <c r="BP15" s="155">
        <f aca="true" t="shared" si="20" ref="BP15:BP21">+BM15/BM$21*100</f>
        <v>53.51782052406387</v>
      </c>
      <c r="BR15" s="302"/>
      <c r="BS15" s="207"/>
    </row>
    <row r="16" spans="1:71" ht="15">
      <c r="A16" s="5" t="s">
        <v>9</v>
      </c>
      <c r="B16" s="111">
        <v>646.6040899999999</v>
      </c>
      <c r="C16" s="6">
        <v>1658.35257022</v>
      </c>
      <c r="D16" s="6">
        <v>1993.8481</v>
      </c>
      <c r="E16" s="15">
        <v>1624.212214</v>
      </c>
      <c r="F16" s="193">
        <v>1528.0421973400003</v>
      </c>
      <c r="G16" s="193">
        <v>1668.372523</v>
      </c>
      <c r="H16" s="163">
        <v>1923.729326</v>
      </c>
      <c r="I16" s="171">
        <v>133.614595</v>
      </c>
      <c r="J16" s="171">
        <v>143.173535</v>
      </c>
      <c r="K16" s="171">
        <v>157.264381</v>
      </c>
      <c r="L16" s="171">
        <v>83.048855</v>
      </c>
      <c r="M16" s="171">
        <v>159.075764</v>
      </c>
      <c r="N16" s="171">
        <v>76.548646</v>
      </c>
      <c r="O16" s="171">
        <v>225.855066</v>
      </c>
      <c r="P16" s="171">
        <v>304.08172</v>
      </c>
      <c r="Q16" s="171">
        <v>245.363608</v>
      </c>
      <c r="R16" s="171">
        <v>172.445992</v>
      </c>
      <c r="S16" s="171">
        <v>140.483307</v>
      </c>
      <c r="T16" s="171">
        <v>82.773857</v>
      </c>
      <c r="U16" s="201">
        <f t="shared" si="11"/>
        <v>1923.729326</v>
      </c>
      <c r="V16" s="201">
        <f t="shared" si="12"/>
        <v>1923.729326</v>
      </c>
      <c r="W16" s="171">
        <v>143.010389</v>
      </c>
      <c r="X16" s="171">
        <v>74.239113</v>
      </c>
      <c r="Y16" s="171">
        <v>243.837614</v>
      </c>
      <c r="Z16" s="171">
        <v>216.704257</v>
      </c>
      <c r="AA16" s="171">
        <v>74.636934</v>
      </c>
      <c r="AB16" s="171">
        <v>37.206138</v>
      </c>
      <c r="AC16" s="171">
        <v>115.388827</v>
      </c>
      <c r="AD16" s="171">
        <v>130.066046</v>
      </c>
      <c r="AE16" s="171">
        <v>30.716869</v>
      </c>
      <c r="AF16" s="171">
        <v>151.15984</v>
      </c>
      <c r="AG16" s="171">
        <v>96.246734</v>
      </c>
      <c r="AH16" s="171">
        <v>140.106591</v>
      </c>
      <c r="AI16" s="204">
        <f t="shared" si="13"/>
        <v>1453.3193520000002</v>
      </c>
      <c r="AJ16" s="204">
        <f t="shared" si="14"/>
        <v>1453.3193520000002</v>
      </c>
      <c r="AK16" s="171">
        <v>98.097234</v>
      </c>
      <c r="AL16" s="171">
        <v>50.395571</v>
      </c>
      <c r="AM16" s="171">
        <v>110.813797</v>
      </c>
      <c r="AN16" s="171">
        <v>72.844015</v>
      </c>
      <c r="AO16" s="171">
        <v>42.078406</v>
      </c>
      <c r="AP16" s="171">
        <v>38.083411</v>
      </c>
      <c r="AQ16" s="171">
        <v>81.573719</v>
      </c>
      <c r="AR16" s="171">
        <v>97.748533</v>
      </c>
      <c r="AS16" s="171">
        <v>94.601956</v>
      </c>
      <c r="AT16" s="171">
        <v>85.540507</v>
      </c>
      <c r="AU16" s="171">
        <v>79.79333</v>
      </c>
      <c r="AV16" s="171">
        <v>74.138584</v>
      </c>
      <c r="AW16" s="278">
        <f t="shared" si="18"/>
        <v>925.709063</v>
      </c>
      <c r="AX16" s="201">
        <f t="shared" si="15"/>
        <v>925.709063</v>
      </c>
      <c r="AY16" s="171">
        <v>92.821383</v>
      </c>
      <c r="AZ16" s="171">
        <v>110.164297</v>
      </c>
      <c r="BA16" s="171">
        <v>90.010787</v>
      </c>
      <c r="BB16" s="171">
        <v>65.180065</v>
      </c>
      <c r="BC16" s="171">
        <v>68.788583</v>
      </c>
      <c r="BD16" s="171">
        <v>29.000288</v>
      </c>
      <c r="BE16" s="171">
        <v>63.061421</v>
      </c>
      <c r="BF16" s="171">
        <v>73.97069</v>
      </c>
      <c r="BG16" s="171">
        <v>82.126047</v>
      </c>
      <c r="BH16" s="171">
        <v>123.801035</v>
      </c>
      <c r="BI16" s="171">
        <v>79.577688</v>
      </c>
      <c r="BJ16" s="171">
        <v>47.105498</v>
      </c>
      <c r="BK16" s="278">
        <v>925.6077819999999</v>
      </c>
      <c r="BL16" s="201">
        <f t="shared" si="19"/>
        <v>925.6077819999999</v>
      </c>
      <c r="BM16" s="201">
        <v>65.387883</v>
      </c>
      <c r="BN16" s="305">
        <f t="shared" si="16"/>
        <v>-33.343805595986524</v>
      </c>
      <c r="BO16" s="154">
        <f t="shared" si="17"/>
        <v>-29.555151101336204</v>
      </c>
      <c r="BP16" s="155">
        <f t="shared" si="20"/>
        <v>2.328227622167927</v>
      </c>
      <c r="BR16" s="302"/>
      <c r="BS16" s="207"/>
    </row>
    <row r="17" spans="1:71" ht="15">
      <c r="A17" s="5" t="s">
        <v>10</v>
      </c>
      <c r="B17" s="111">
        <v>5092.198891999999</v>
      </c>
      <c r="C17" s="6">
        <v>11918.761415999998</v>
      </c>
      <c r="D17" s="6">
        <v>9638.225181</v>
      </c>
      <c r="E17" s="15">
        <v>9605.574855</v>
      </c>
      <c r="F17" s="193">
        <v>8615.929668</v>
      </c>
      <c r="G17" s="193">
        <v>13650.557222</v>
      </c>
      <c r="H17" s="163">
        <v>10764.337708</v>
      </c>
      <c r="I17" s="171">
        <v>1020.214766</v>
      </c>
      <c r="J17" s="171">
        <v>389.004119</v>
      </c>
      <c r="K17" s="171">
        <v>1286.194599</v>
      </c>
      <c r="L17" s="171">
        <v>1219.804625</v>
      </c>
      <c r="M17" s="171">
        <v>1718.766632</v>
      </c>
      <c r="N17" s="171">
        <v>1748.030031</v>
      </c>
      <c r="O17" s="171">
        <v>1144.154032</v>
      </c>
      <c r="P17" s="171">
        <v>530.6183</v>
      </c>
      <c r="Q17" s="171">
        <v>429.914018</v>
      </c>
      <c r="R17" s="171">
        <v>548.679991</v>
      </c>
      <c r="S17" s="171">
        <v>323.649696</v>
      </c>
      <c r="T17" s="171">
        <v>405.306899</v>
      </c>
      <c r="U17" s="201">
        <f t="shared" si="11"/>
        <v>10764.337708</v>
      </c>
      <c r="V17" s="201">
        <f t="shared" si="12"/>
        <v>10764.337708</v>
      </c>
      <c r="W17" s="171">
        <v>688.087038</v>
      </c>
      <c r="X17" s="171">
        <v>146.75005</v>
      </c>
      <c r="Y17" s="171">
        <v>88.92603</v>
      </c>
      <c r="Z17" s="171">
        <v>130.937871</v>
      </c>
      <c r="AA17" s="171">
        <v>513.121266</v>
      </c>
      <c r="AB17" s="171">
        <v>379.456958</v>
      </c>
      <c r="AC17" s="171">
        <v>468.847977</v>
      </c>
      <c r="AD17" s="171">
        <v>667.316113</v>
      </c>
      <c r="AE17" s="171">
        <v>426.270121</v>
      </c>
      <c r="AF17" s="171">
        <v>241.480963</v>
      </c>
      <c r="AG17" s="171">
        <v>468.405278</v>
      </c>
      <c r="AH17" s="171">
        <v>671.359295</v>
      </c>
      <c r="AI17" s="204">
        <f t="shared" si="13"/>
        <v>4890.95896</v>
      </c>
      <c r="AJ17" s="204">
        <f t="shared" si="14"/>
        <v>4890.95896</v>
      </c>
      <c r="AK17" s="171">
        <v>328.427161</v>
      </c>
      <c r="AL17" s="171">
        <v>157.449887</v>
      </c>
      <c r="AM17" s="171">
        <v>29.482477</v>
      </c>
      <c r="AN17" s="171">
        <v>341.473762</v>
      </c>
      <c r="AO17" s="171">
        <v>327.266916</v>
      </c>
      <c r="AP17" s="171">
        <v>351.110915</v>
      </c>
      <c r="AQ17" s="171">
        <v>247.982805</v>
      </c>
      <c r="AR17" s="171">
        <v>208.193406</v>
      </c>
      <c r="AS17" s="171">
        <v>164.750022</v>
      </c>
      <c r="AT17" s="171">
        <v>237.801906</v>
      </c>
      <c r="AU17" s="171">
        <v>88.522276</v>
      </c>
      <c r="AV17" s="171">
        <v>189.466626</v>
      </c>
      <c r="AW17" s="278">
        <f t="shared" si="18"/>
        <v>2671.9281590000005</v>
      </c>
      <c r="AX17" s="201">
        <f t="shared" si="15"/>
        <v>2671.9281590000005</v>
      </c>
      <c r="AY17" s="171">
        <v>347.984685</v>
      </c>
      <c r="AZ17" s="171">
        <v>181.696373</v>
      </c>
      <c r="BA17" s="171">
        <v>111.928991</v>
      </c>
      <c r="BB17" s="171">
        <v>170.719163</v>
      </c>
      <c r="BC17" s="171">
        <v>194.188397</v>
      </c>
      <c r="BD17" s="171">
        <v>134.929827</v>
      </c>
      <c r="BE17" s="171">
        <v>477.355464</v>
      </c>
      <c r="BF17" s="171">
        <v>876.544821</v>
      </c>
      <c r="BG17" s="171">
        <v>644.242613</v>
      </c>
      <c r="BH17" s="171">
        <v>1168.096632</v>
      </c>
      <c r="BI17" s="171">
        <v>1175.028978</v>
      </c>
      <c r="BJ17" s="171">
        <v>689.887574</v>
      </c>
      <c r="BK17" s="278">
        <v>6172.603518000001</v>
      </c>
      <c r="BL17" s="201">
        <f t="shared" si="19"/>
        <v>6172.603518000001</v>
      </c>
      <c r="BM17" s="201">
        <v>339.765622</v>
      </c>
      <c r="BN17" s="305">
        <f t="shared" si="16"/>
        <v>3.452351798638236</v>
      </c>
      <c r="BO17" s="154">
        <f t="shared" si="17"/>
        <v>-2.361903656765816</v>
      </c>
      <c r="BP17" s="155">
        <f t="shared" si="20"/>
        <v>12.097833266806736</v>
      </c>
      <c r="BR17" s="302"/>
      <c r="BS17" s="207"/>
    </row>
    <row r="18" spans="1:71" ht="15">
      <c r="A18" s="5" t="s">
        <v>15</v>
      </c>
      <c r="B18" s="111">
        <v>4356.755496</v>
      </c>
      <c r="C18" s="6">
        <v>6763.7629022</v>
      </c>
      <c r="D18" s="6">
        <v>10110.62955334</v>
      </c>
      <c r="E18" s="15">
        <v>8604.74907857</v>
      </c>
      <c r="F18" s="193">
        <v>7322.68758512</v>
      </c>
      <c r="G18" s="193">
        <v>7410.591563</v>
      </c>
      <c r="H18" s="163">
        <v>4658.603794</v>
      </c>
      <c r="I18" s="171">
        <v>814.097354</v>
      </c>
      <c r="J18" s="171">
        <v>317.01289</v>
      </c>
      <c r="K18" s="171">
        <v>375.789687</v>
      </c>
      <c r="L18" s="171">
        <v>458.649312</v>
      </c>
      <c r="M18" s="171">
        <v>147.912274</v>
      </c>
      <c r="N18" s="171">
        <v>241.53082</v>
      </c>
      <c r="O18" s="171">
        <v>617.402785</v>
      </c>
      <c r="P18" s="171">
        <v>367.762663</v>
      </c>
      <c r="Q18" s="171">
        <v>529.42451</v>
      </c>
      <c r="R18" s="171">
        <v>238.152386</v>
      </c>
      <c r="S18" s="171">
        <v>374.092563</v>
      </c>
      <c r="T18" s="171">
        <v>176.77655</v>
      </c>
      <c r="U18" s="201">
        <f t="shared" si="11"/>
        <v>4658.603794</v>
      </c>
      <c r="V18" s="201">
        <f t="shared" si="12"/>
        <v>4658.603794</v>
      </c>
      <c r="W18" s="171">
        <v>194.778176</v>
      </c>
      <c r="X18" s="171">
        <v>211.528517</v>
      </c>
      <c r="Y18" s="171">
        <v>221.886955</v>
      </c>
      <c r="Z18" s="171">
        <v>254.764555</v>
      </c>
      <c r="AA18" s="171">
        <v>283.016175</v>
      </c>
      <c r="AB18" s="171">
        <v>360.155062</v>
      </c>
      <c r="AC18" s="171">
        <v>218.835152</v>
      </c>
      <c r="AD18" s="171">
        <v>633.844047</v>
      </c>
      <c r="AE18" s="171">
        <v>203.201377</v>
      </c>
      <c r="AF18" s="171">
        <v>217.756069</v>
      </c>
      <c r="AG18" s="171">
        <v>244.363369</v>
      </c>
      <c r="AH18" s="171">
        <v>357.239172</v>
      </c>
      <c r="AI18" s="204">
        <f t="shared" si="13"/>
        <v>3401.368626</v>
      </c>
      <c r="AJ18" s="204">
        <f t="shared" si="14"/>
        <v>3401.368626</v>
      </c>
      <c r="AK18" s="171">
        <v>332.781217</v>
      </c>
      <c r="AL18" s="171">
        <v>400.594992</v>
      </c>
      <c r="AM18" s="171">
        <v>121.226082</v>
      </c>
      <c r="AN18" s="171">
        <v>237.379355</v>
      </c>
      <c r="AO18" s="171">
        <v>186.931142</v>
      </c>
      <c r="AP18" s="171">
        <v>147.662117</v>
      </c>
      <c r="AQ18" s="171">
        <v>89.767304</v>
      </c>
      <c r="AR18" s="171">
        <v>42.298817</v>
      </c>
      <c r="AS18" s="171">
        <v>74.136909</v>
      </c>
      <c r="AT18" s="171">
        <v>204.898291</v>
      </c>
      <c r="AU18" s="171">
        <v>205.223206</v>
      </c>
      <c r="AV18" s="171">
        <v>64.951528</v>
      </c>
      <c r="AW18" s="278">
        <f t="shared" si="18"/>
        <v>2107.85096</v>
      </c>
      <c r="AX18" s="201">
        <f t="shared" si="15"/>
        <v>2107.85096</v>
      </c>
      <c r="AY18" s="171">
        <v>93.080304</v>
      </c>
      <c r="AZ18" s="171">
        <v>90.317996</v>
      </c>
      <c r="BA18" s="171">
        <v>55.578252</v>
      </c>
      <c r="BB18" s="171">
        <v>76.771911</v>
      </c>
      <c r="BC18" s="171">
        <v>101.908393</v>
      </c>
      <c r="BD18" s="171">
        <v>254.034099</v>
      </c>
      <c r="BE18" s="171">
        <v>363.017107</v>
      </c>
      <c r="BF18" s="171">
        <v>757.013817</v>
      </c>
      <c r="BG18" s="171">
        <v>139.091559</v>
      </c>
      <c r="BH18" s="171">
        <v>311.385446</v>
      </c>
      <c r="BI18" s="171">
        <v>393.929977</v>
      </c>
      <c r="BJ18" s="171">
        <v>108.030908</v>
      </c>
      <c r="BK18" s="278">
        <v>2744.1597690000003</v>
      </c>
      <c r="BL18" s="201">
        <f t="shared" si="19"/>
        <v>2744.1597690000003</v>
      </c>
      <c r="BM18" s="201">
        <v>186.754363</v>
      </c>
      <c r="BN18" s="305">
        <f t="shared" si="16"/>
        <v>-43.88073801653295</v>
      </c>
      <c r="BO18" s="154">
        <f t="shared" si="17"/>
        <v>100.63789542414905</v>
      </c>
      <c r="BP18" s="155">
        <f t="shared" si="20"/>
        <v>6.649651992816098</v>
      </c>
      <c r="BR18" s="302"/>
      <c r="BS18" s="207"/>
    </row>
    <row r="19" spans="1:71" ht="15">
      <c r="A19" s="5" t="s">
        <v>12</v>
      </c>
      <c r="B19" s="111">
        <v>117.523067</v>
      </c>
      <c r="C19" s="6">
        <v>196.81875526</v>
      </c>
      <c r="D19" s="6">
        <v>214.78843461000002</v>
      </c>
      <c r="E19" s="15">
        <v>333.62701179</v>
      </c>
      <c r="F19" s="193">
        <v>257.407716</v>
      </c>
      <c r="G19" s="193">
        <v>287.572027</v>
      </c>
      <c r="H19" s="163">
        <v>174.919406</v>
      </c>
      <c r="I19" s="171">
        <v>47.219416</v>
      </c>
      <c r="J19" s="171">
        <v>27.811693</v>
      </c>
      <c r="K19" s="171">
        <v>13.946442</v>
      </c>
      <c r="L19" s="171">
        <v>0</v>
      </c>
      <c r="M19" s="171">
        <v>0</v>
      </c>
      <c r="N19" s="171">
        <v>7.612047</v>
      </c>
      <c r="O19" s="171">
        <v>9.574465</v>
      </c>
      <c r="P19" s="171">
        <v>14.597277</v>
      </c>
      <c r="Q19" s="171">
        <v>17.821638</v>
      </c>
      <c r="R19" s="171">
        <v>12.451476</v>
      </c>
      <c r="S19" s="171">
        <v>13.948426</v>
      </c>
      <c r="T19" s="171">
        <v>9.936526</v>
      </c>
      <c r="U19" s="201">
        <f t="shared" si="11"/>
        <v>174.91940600000004</v>
      </c>
      <c r="V19" s="201">
        <f t="shared" si="12"/>
        <v>174.91940600000004</v>
      </c>
      <c r="W19" s="171">
        <v>16.156225</v>
      </c>
      <c r="X19" s="171">
        <v>24.317798</v>
      </c>
      <c r="Y19" s="171">
        <v>18.579621</v>
      </c>
      <c r="Z19" s="171">
        <v>10.319482</v>
      </c>
      <c r="AA19" s="171">
        <v>19.862565</v>
      </c>
      <c r="AB19" s="171">
        <v>14.932759</v>
      </c>
      <c r="AC19" s="171">
        <v>19.482985</v>
      </c>
      <c r="AD19" s="171">
        <v>18.628656</v>
      </c>
      <c r="AE19" s="171">
        <v>24.887597</v>
      </c>
      <c r="AF19" s="171">
        <v>20.49804</v>
      </c>
      <c r="AG19" s="171">
        <v>30.755829</v>
      </c>
      <c r="AH19" s="171">
        <v>34.580916</v>
      </c>
      <c r="AI19" s="204">
        <f t="shared" si="13"/>
        <v>253.00247300000004</v>
      </c>
      <c r="AJ19" s="204">
        <f t="shared" si="14"/>
        <v>253.00247300000004</v>
      </c>
      <c r="AK19" s="171">
        <v>25.024314</v>
      </c>
      <c r="AL19" s="171">
        <v>19.438843</v>
      </c>
      <c r="AM19" s="171">
        <v>26.601267</v>
      </c>
      <c r="AN19" s="171">
        <v>51.394122</v>
      </c>
      <c r="AO19" s="171">
        <v>26.514418</v>
      </c>
      <c r="AP19" s="171">
        <v>64.782334</v>
      </c>
      <c r="AQ19" s="171">
        <v>20.975543</v>
      </c>
      <c r="AR19" s="171">
        <v>37.029086</v>
      </c>
      <c r="AS19" s="171">
        <v>37.929744</v>
      </c>
      <c r="AT19" s="171">
        <v>35.586391</v>
      </c>
      <c r="AU19" s="171">
        <v>37.459711</v>
      </c>
      <c r="AV19" s="171">
        <v>47.292884</v>
      </c>
      <c r="AW19" s="278">
        <f t="shared" si="18"/>
        <v>430.028657</v>
      </c>
      <c r="AX19" s="201">
        <f t="shared" si="15"/>
        <v>430.028657</v>
      </c>
      <c r="AY19" s="171">
        <v>26.941056</v>
      </c>
      <c r="AZ19" s="171">
        <v>51.569949</v>
      </c>
      <c r="BA19" s="171">
        <v>37.406455</v>
      </c>
      <c r="BB19" s="171">
        <v>13.503704</v>
      </c>
      <c r="BC19" s="171">
        <v>36.267139</v>
      </c>
      <c r="BD19" s="171">
        <v>18.385263</v>
      </c>
      <c r="BE19" s="171">
        <v>36.958781</v>
      </c>
      <c r="BF19" s="171">
        <v>28.071196</v>
      </c>
      <c r="BG19" s="171">
        <v>21.740089</v>
      </c>
      <c r="BH19" s="171">
        <v>31.136164</v>
      </c>
      <c r="BI19" s="171">
        <v>29.404039</v>
      </c>
      <c r="BJ19" s="171">
        <v>37.168813</v>
      </c>
      <c r="BK19" s="278">
        <v>368.55264800000003</v>
      </c>
      <c r="BL19" s="201">
        <f t="shared" si="19"/>
        <v>368.55264800000003</v>
      </c>
      <c r="BM19" s="201">
        <v>33.777701</v>
      </c>
      <c r="BN19" s="305">
        <f t="shared" si="16"/>
        <v>34.97952830994688</v>
      </c>
      <c r="BO19" s="154">
        <f t="shared" si="17"/>
        <v>25.376306704533043</v>
      </c>
      <c r="BP19" s="155">
        <f t="shared" si="20"/>
        <v>1.2027025937134133</v>
      </c>
      <c r="BR19" s="302"/>
      <c r="BS19" s="207"/>
    </row>
    <row r="20" spans="1:71" ht="15">
      <c r="A20" s="5" t="s">
        <v>1</v>
      </c>
      <c r="B20" s="111">
        <v>342.46071</v>
      </c>
      <c r="C20" s="6">
        <v>681.096141</v>
      </c>
      <c r="D20" s="6">
        <v>761.6816415100001</v>
      </c>
      <c r="E20" s="15">
        <v>624.806307</v>
      </c>
      <c r="F20" s="193">
        <v>1410.013024659991</v>
      </c>
      <c r="G20" s="193">
        <v>1157.2691980000018</v>
      </c>
      <c r="H20" s="163">
        <v>702.803783</v>
      </c>
      <c r="I20" s="171">
        <v>184.234902</v>
      </c>
      <c r="J20" s="171">
        <v>61.269886</v>
      </c>
      <c r="K20" s="171">
        <v>36.718468</v>
      </c>
      <c r="L20" s="171">
        <v>49.358933</v>
      </c>
      <c r="M20" s="171">
        <v>40.143261</v>
      </c>
      <c r="N20" s="171">
        <v>13.605596</v>
      </c>
      <c r="O20" s="171">
        <v>33.581747</v>
      </c>
      <c r="P20" s="171">
        <v>33.710281</v>
      </c>
      <c r="Q20" s="171">
        <v>55.839215</v>
      </c>
      <c r="R20" s="171">
        <v>99.48582</v>
      </c>
      <c r="S20" s="171">
        <v>42.495105</v>
      </c>
      <c r="T20" s="171">
        <v>52.360569</v>
      </c>
      <c r="U20" s="201">
        <f t="shared" si="11"/>
        <v>702.8037830000001</v>
      </c>
      <c r="V20" s="201">
        <f t="shared" si="12"/>
        <v>702.8037830000001</v>
      </c>
      <c r="W20" s="171">
        <v>70.447145</v>
      </c>
      <c r="X20" s="171">
        <v>59.580985</v>
      </c>
      <c r="Y20" s="171">
        <v>51.303366</v>
      </c>
      <c r="Z20" s="171">
        <v>77.402107</v>
      </c>
      <c r="AA20" s="171">
        <v>134.920828</v>
      </c>
      <c r="AB20" s="171">
        <v>350.906997</v>
      </c>
      <c r="AC20" s="171">
        <v>30.418267</v>
      </c>
      <c r="AD20" s="171">
        <v>61.401351</v>
      </c>
      <c r="AE20" s="171">
        <v>35.764916</v>
      </c>
      <c r="AF20" s="171">
        <v>45.165948</v>
      </c>
      <c r="AG20" s="171">
        <v>96.345345</v>
      </c>
      <c r="AH20" s="171">
        <v>77.763526</v>
      </c>
      <c r="AI20" s="204">
        <f t="shared" si="13"/>
        <v>1091.4207809999998</v>
      </c>
      <c r="AJ20" s="204">
        <f t="shared" si="14"/>
        <v>1091.4207809999998</v>
      </c>
      <c r="AK20" s="171">
        <v>300.863399</v>
      </c>
      <c r="AL20" s="171">
        <v>98.534175</v>
      </c>
      <c r="AM20" s="171">
        <v>143.969314</v>
      </c>
      <c r="AN20" s="171">
        <v>193.041482</v>
      </c>
      <c r="AO20" s="171">
        <v>185.560688</v>
      </c>
      <c r="AP20" s="171">
        <v>258.152431</v>
      </c>
      <c r="AQ20" s="171">
        <v>101.68148</v>
      </c>
      <c r="AR20" s="171">
        <v>178.640759</v>
      </c>
      <c r="AS20" s="171">
        <v>120.864146</v>
      </c>
      <c r="AT20" s="171">
        <v>39.532943</v>
      </c>
      <c r="AU20" s="171">
        <v>313.508329</v>
      </c>
      <c r="AV20" s="171">
        <v>168.865783</v>
      </c>
      <c r="AW20" s="278">
        <f t="shared" si="18"/>
        <v>2103.214929</v>
      </c>
      <c r="AX20" s="201">
        <f t="shared" si="15"/>
        <v>2103.214929</v>
      </c>
      <c r="AY20" s="171">
        <v>244.166554</v>
      </c>
      <c r="AZ20" s="171">
        <v>286.718463</v>
      </c>
      <c r="BA20" s="171">
        <v>144.991132</v>
      </c>
      <c r="BB20" s="171">
        <v>151.008183</v>
      </c>
      <c r="BC20" s="171">
        <v>111.248629</v>
      </c>
      <c r="BD20" s="171">
        <v>104.523614</v>
      </c>
      <c r="BE20" s="171">
        <v>125.494117</v>
      </c>
      <c r="BF20" s="171">
        <v>401.346812</v>
      </c>
      <c r="BG20" s="171">
        <v>653.330401</v>
      </c>
      <c r="BH20" s="171">
        <v>570.683127</v>
      </c>
      <c r="BI20" s="171">
        <v>737.982116</v>
      </c>
      <c r="BJ20" s="171">
        <v>469.622567</v>
      </c>
      <c r="BK20" s="278">
        <v>4001.1157150000004</v>
      </c>
      <c r="BL20" s="201">
        <f t="shared" si="19"/>
        <v>4001.1157150000004</v>
      </c>
      <c r="BM20" s="201">
        <v>434.417636</v>
      </c>
      <c r="BN20" s="305">
        <f t="shared" si="16"/>
        <v>44.39032379608262</v>
      </c>
      <c r="BO20" s="154">
        <f t="shared" si="17"/>
        <v>77.91856783136647</v>
      </c>
      <c r="BP20" s="155">
        <f t="shared" si="20"/>
        <v>15.468051468986877</v>
      </c>
      <c r="BR20" s="302"/>
      <c r="BS20" s="207"/>
    </row>
    <row r="21" spans="1:71" s="42" customFormat="1" ht="15">
      <c r="A21" s="8" t="s">
        <v>2</v>
      </c>
      <c r="B21" s="112">
        <v>18859.940530999997</v>
      </c>
      <c r="C21" s="9">
        <v>30728.64099174</v>
      </c>
      <c r="D21" s="9">
        <v>35172.2698263</v>
      </c>
      <c r="E21" s="16">
        <v>33969.45690936</v>
      </c>
      <c r="F21" s="194">
        <v>32726.384586309996</v>
      </c>
      <c r="G21" s="194">
        <v>38952.404584</v>
      </c>
      <c r="H21" s="165">
        <v>35504.31863</v>
      </c>
      <c r="I21" s="175">
        <f>SUM(I14:I20)</f>
        <v>3284.8815090000003</v>
      </c>
      <c r="J21" s="175">
        <f aca="true" t="shared" si="21" ref="J21:T21">SUM(J14:J20)</f>
        <v>2165.736949</v>
      </c>
      <c r="K21" s="175">
        <f t="shared" si="21"/>
        <v>3307.328342</v>
      </c>
      <c r="L21" s="175">
        <f t="shared" si="21"/>
        <v>3610.3282289999997</v>
      </c>
      <c r="M21" s="175">
        <f t="shared" si="21"/>
        <v>3669.260776</v>
      </c>
      <c r="N21" s="175">
        <f t="shared" si="21"/>
        <v>4215.46529</v>
      </c>
      <c r="O21" s="175">
        <f t="shared" si="21"/>
        <v>3617.7398040000003</v>
      </c>
      <c r="P21" s="175">
        <f t="shared" si="21"/>
        <v>2356.4002840000003</v>
      </c>
      <c r="Q21" s="175">
        <f t="shared" si="21"/>
        <v>2620.5657589999996</v>
      </c>
      <c r="R21" s="175">
        <f t="shared" si="21"/>
        <v>2186.702584</v>
      </c>
      <c r="S21" s="175">
        <f t="shared" si="21"/>
        <v>1991.8854149999997</v>
      </c>
      <c r="T21" s="175">
        <f t="shared" si="21"/>
        <v>2478.0236889999996</v>
      </c>
      <c r="U21" s="202">
        <f t="shared" si="11"/>
        <v>35504.31863</v>
      </c>
      <c r="V21" s="202">
        <f t="shared" si="12"/>
        <v>35504.31863</v>
      </c>
      <c r="W21" s="175">
        <f>SUM(W14:W20)</f>
        <v>2329.362607</v>
      </c>
      <c r="X21" s="175">
        <f aca="true" t="shared" si="22" ref="X21:AH21">SUM(X14:X20)</f>
        <v>1090.583918</v>
      </c>
      <c r="Y21" s="175">
        <f t="shared" si="22"/>
        <v>1440.6255830000002</v>
      </c>
      <c r="Z21" s="175">
        <f t="shared" si="22"/>
        <v>1678.7050350000004</v>
      </c>
      <c r="AA21" s="175">
        <f t="shared" si="22"/>
        <v>2019.3767120000002</v>
      </c>
      <c r="AB21" s="175">
        <f t="shared" si="22"/>
        <v>2239.299598</v>
      </c>
      <c r="AC21" s="175">
        <f t="shared" si="22"/>
        <v>3034.7231880000004</v>
      </c>
      <c r="AD21" s="175">
        <f t="shared" si="22"/>
        <v>3014.0241279999996</v>
      </c>
      <c r="AE21" s="175">
        <f t="shared" si="22"/>
        <v>1961.8446870000002</v>
      </c>
      <c r="AF21" s="175">
        <f t="shared" si="22"/>
        <v>2203.71202</v>
      </c>
      <c r="AG21" s="175">
        <f t="shared" si="22"/>
        <v>1937.0689839999998</v>
      </c>
      <c r="AH21" s="175">
        <f t="shared" si="22"/>
        <v>2130.6912350000002</v>
      </c>
      <c r="AI21" s="205">
        <f t="shared" si="13"/>
        <v>25080.017695000002</v>
      </c>
      <c r="AJ21" s="205">
        <f t="shared" si="14"/>
        <v>25080.017695000002</v>
      </c>
      <c r="AK21" s="175">
        <f>SUM(AK14:AK20)</f>
        <v>1784.482219</v>
      </c>
      <c r="AL21" s="175">
        <f aca="true" t="shared" si="23" ref="AL21:AR21">SUM(AL14:AL20)</f>
        <v>1679.229327</v>
      </c>
      <c r="AM21" s="175">
        <f t="shared" si="23"/>
        <v>1704.272469</v>
      </c>
      <c r="AN21" s="175">
        <f t="shared" si="23"/>
        <v>2349.683105</v>
      </c>
      <c r="AO21" s="175">
        <f t="shared" si="23"/>
        <v>2487.299337</v>
      </c>
      <c r="AP21" s="175">
        <f t="shared" si="23"/>
        <v>2039.763603</v>
      </c>
      <c r="AQ21" s="175">
        <f t="shared" si="23"/>
        <v>1451.91337</v>
      </c>
      <c r="AR21" s="175">
        <f t="shared" si="23"/>
        <v>1430.3579800000002</v>
      </c>
      <c r="AS21" s="175">
        <v>1409.21488</v>
      </c>
      <c r="AT21" s="175">
        <v>1651.286212</v>
      </c>
      <c r="AU21" s="175">
        <v>2234.648317</v>
      </c>
      <c r="AV21" s="175">
        <v>1442.020441</v>
      </c>
      <c r="AW21" s="279">
        <f>SUM(AK21:AV21)</f>
        <v>21664.17126</v>
      </c>
      <c r="AX21" s="202">
        <f t="shared" si="15"/>
        <v>21664.17126</v>
      </c>
      <c r="AY21" s="175">
        <v>1517.721472</v>
      </c>
      <c r="AZ21" s="175">
        <v>1513.760124</v>
      </c>
      <c r="BA21" s="175">
        <v>1236.869778</v>
      </c>
      <c r="BB21" s="175">
        <v>1022.387811</v>
      </c>
      <c r="BC21" s="175">
        <v>1902.033028</v>
      </c>
      <c r="BD21" s="175">
        <v>1936.439069</v>
      </c>
      <c r="BE21" s="175">
        <v>2423.314821</v>
      </c>
      <c r="BF21" s="175">
        <v>3239.116024</v>
      </c>
      <c r="BG21" s="175">
        <v>2160.521884</v>
      </c>
      <c r="BH21" s="175">
        <v>3450.507602</v>
      </c>
      <c r="BI21" s="175">
        <v>3661.510994</v>
      </c>
      <c r="BJ21" s="175">
        <v>2669.558671</v>
      </c>
      <c r="BK21" s="279">
        <v>26733.741278</v>
      </c>
      <c r="BL21" s="202">
        <f t="shared" si="19"/>
        <v>26733.741278</v>
      </c>
      <c r="BM21" s="202">
        <v>2808.483259</v>
      </c>
      <c r="BN21" s="306">
        <f t="shared" si="16"/>
        <v>57.38365051201444</v>
      </c>
      <c r="BO21" s="156">
        <f t="shared" si="17"/>
        <v>85.04602529600373</v>
      </c>
      <c r="BP21" s="157">
        <f t="shared" si="20"/>
        <v>100</v>
      </c>
      <c r="BQ21" s="117"/>
      <c r="BR21" s="332"/>
      <c r="BS21" s="333"/>
    </row>
    <row r="22" spans="1:68" ht="13.5">
      <c r="A22" s="11"/>
      <c r="B22" s="101"/>
      <c r="C22" s="17"/>
      <c r="D22" s="17"/>
      <c r="E22" s="17"/>
      <c r="F22" s="106"/>
      <c r="G22" s="106"/>
      <c r="H22" s="10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310"/>
      <c r="AX22" s="310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1"/>
      <c r="BO22" s="122"/>
      <c r="BP22" s="122">
        <f>+AW22/AW$21*100</f>
        <v>0</v>
      </c>
    </row>
    <row r="23" spans="1:68" ht="13.5">
      <c r="A23" s="13" t="s">
        <v>16</v>
      </c>
      <c r="B23" s="113"/>
      <c r="C23" s="18"/>
      <c r="D23" s="14"/>
      <c r="E23" s="14"/>
      <c r="F23" s="105"/>
      <c r="G23" s="105"/>
      <c r="H23" s="100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0"/>
      <c r="BO23" s="105"/>
      <c r="BP23" s="105"/>
    </row>
    <row r="24" spans="1:68" ht="31.5" customHeight="1">
      <c r="A24" s="4" t="s">
        <v>5</v>
      </c>
      <c r="B24" s="110">
        <v>2014</v>
      </c>
      <c r="C24" s="4" t="s">
        <v>66</v>
      </c>
      <c r="D24" s="4" t="s">
        <v>65</v>
      </c>
      <c r="E24" s="4">
        <v>2017</v>
      </c>
      <c r="F24" s="192">
        <v>2018</v>
      </c>
      <c r="G24" s="192">
        <v>2019</v>
      </c>
      <c r="H24" s="110">
        <v>2020</v>
      </c>
      <c r="I24" s="98" t="s">
        <v>136</v>
      </c>
      <c r="J24" s="98" t="s">
        <v>137</v>
      </c>
      <c r="K24" s="98" t="s">
        <v>138</v>
      </c>
      <c r="L24" s="98" t="s">
        <v>139</v>
      </c>
      <c r="M24" s="98" t="s">
        <v>140</v>
      </c>
      <c r="N24" s="98" t="s">
        <v>141</v>
      </c>
      <c r="O24" s="98" t="s">
        <v>142</v>
      </c>
      <c r="P24" s="98" t="s">
        <v>143</v>
      </c>
      <c r="Q24" s="98" t="s">
        <v>144</v>
      </c>
      <c r="R24" s="98" t="s">
        <v>145</v>
      </c>
      <c r="S24" s="98" t="s">
        <v>146</v>
      </c>
      <c r="T24" s="98" t="s">
        <v>147</v>
      </c>
      <c r="U24" s="200">
        <v>2020</v>
      </c>
      <c r="V24" s="200" t="s">
        <v>156</v>
      </c>
      <c r="W24" s="98" t="s">
        <v>124</v>
      </c>
      <c r="X24" s="98" t="s">
        <v>125</v>
      </c>
      <c r="Y24" s="98" t="s">
        <v>126</v>
      </c>
      <c r="Z24" s="98" t="s">
        <v>127</v>
      </c>
      <c r="AA24" s="98" t="s">
        <v>128</v>
      </c>
      <c r="AB24" s="98" t="s">
        <v>129</v>
      </c>
      <c r="AC24" s="98" t="s">
        <v>130</v>
      </c>
      <c r="AD24" s="98" t="s">
        <v>131</v>
      </c>
      <c r="AE24" s="98" t="s">
        <v>132</v>
      </c>
      <c r="AF24" s="98" t="s">
        <v>133</v>
      </c>
      <c r="AG24" s="98" t="s">
        <v>134</v>
      </c>
      <c r="AH24" s="98" t="s">
        <v>135</v>
      </c>
      <c r="AI24" s="200">
        <v>2021</v>
      </c>
      <c r="AJ24" s="200" t="s">
        <v>174</v>
      </c>
      <c r="AK24" s="98" t="s">
        <v>123</v>
      </c>
      <c r="AL24" s="98" t="s">
        <v>122</v>
      </c>
      <c r="AM24" s="98" t="s">
        <v>121</v>
      </c>
      <c r="AN24" s="98" t="s">
        <v>120</v>
      </c>
      <c r="AO24" s="98" t="s">
        <v>119</v>
      </c>
      <c r="AP24" s="98" t="s">
        <v>155</v>
      </c>
      <c r="AQ24" s="98" t="s">
        <v>118</v>
      </c>
      <c r="AR24" s="98" t="s">
        <v>117</v>
      </c>
      <c r="AS24" s="98" t="s">
        <v>149</v>
      </c>
      <c r="AT24" s="98" t="s">
        <v>154</v>
      </c>
      <c r="AU24" s="98" t="s">
        <v>152</v>
      </c>
      <c r="AV24" s="98" t="s">
        <v>153</v>
      </c>
      <c r="AW24" s="200">
        <v>2022</v>
      </c>
      <c r="AX24" s="200" t="s">
        <v>175</v>
      </c>
      <c r="AY24" s="98" t="s">
        <v>157</v>
      </c>
      <c r="AZ24" s="98" t="s">
        <v>158</v>
      </c>
      <c r="BA24" s="98" t="s">
        <v>159</v>
      </c>
      <c r="BB24" s="98" t="s">
        <v>160</v>
      </c>
      <c r="BC24" s="98" t="s">
        <v>161</v>
      </c>
      <c r="BD24" s="98" t="s">
        <v>162</v>
      </c>
      <c r="BE24" s="98" t="s">
        <v>165</v>
      </c>
      <c r="BF24" s="98" t="s">
        <v>167</v>
      </c>
      <c r="BG24" s="98" t="s">
        <v>169</v>
      </c>
      <c r="BH24" s="98" t="s">
        <v>170</v>
      </c>
      <c r="BI24" s="98" t="s">
        <v>171</v>
      </c>
      <c r="BJ24" s="98" t="s">
        <v>173</v>
      </c>
      <c r="BK24" s="200">
        <v>2023</v>
      </c>
      <c r="BL24" s="200" t="s">
        <v>172</v>
      </c>
      <c r="BM24" s="200" t="s">
        <v>177</v>
      </c>
      <c r="BN24" s="336" t="s">
        <v>179</v>
      </c>
      <c r="BO24" s="337" t="s">
        <v>178</v>
      </c>
      <c r="BP24" s="169" t="s">
        <v>6</v>
      </c>
    </row>
    <row r="25" spans="1:76" ht="15.75">
      <c r="A25" s="5" t="s">
        <v>116</v>
      </c>
      <c r="B25" s="114" t="s">
        <v>17</v>
      </c>
      <c r="C25" s="19" t="s">
        <v>17</v>
      </c>
      <c r="D25" s="19" t="s">
        <v>17</v>
      </c>
      <c r="E25" s="19" t="s">
        <v>17</v>
      </c>
      <c r="F25" s="195" t="s">
        <v>17</v>
      </c>
      <c r="G25" s="195" t="s">
        <v>17</v>
      </c>
      <c r="H25" s="167" t="s">
        <v>17</v>
      </c>
      <c r="I25" s="158" t="s">
        <v>17</v>
      </c>
      <c r="J25" s="158" t="s">
        <v>17</v>
      </c>
      <c r="K25" s="158" t="s">
        <v>17</v>
      </c>
      <c r="L25" s="158" t="s">
        <v>17</v>
      </c>
      <c r="M25" s="158" t="s">
        <v>17</v>
      </c>
      <c r="N25" s="158" t="s">
        <v>17</v>
      </c>
      <c r="O25" s="158" t="s">
        <v>17</v>
      </c>
      <c r="P25" s="158" t="s">
        <v>17</v>
      </c>
      <c r="Q25" s="158" t="s">
        <v>17</v>
      </c>
      <c r="R25" s="158" t="s">
        <v>17</v>
      </c>
      <c r="S25" s="158" t="s">
        <v>17</v>
      </c>
      <c r="T25" s="158" t="s">
        <v>17</v>
      </c>
      <c r="U25" s="203" t="s">
        <v>17</v>
      </c>
      <c r="V25" s="203" t="s">
        <v>17</v>
      </c>
      <c r="W25" s="158" t="s">
        <v>17</v>
      </c>
      <c r="X25" s="158" t="s">
        <v>17</v>
      </c>
      <c r="Y25" s="158" t="s">
        <v>17</v>
      </c>
      <c r="Z25" s="158" t="s">
        <v>17</v>
      </c>
      <c r="AA25" s="158" t="s">
        <v>17</v>
      </c>
      <c r="AB25" s="158" t="s">
        <v>17</v>
      </c>
      <c r="AC25" s="158" t="s">
        <v>17</v>
      </c>
      <c r="AD25" s="158" t="s">
        <v>17</v>
      </c>
      <c r="AE25" s="158" t="s">
        <v>17</v>
      </c>
      <c r="AF25" s="158" t="s">
        <v>17</v>
      </c>
      <c r="AG25" s="158" t="s">
        <v>17</v>
      </c>
      <c r="AH25" s="158" t="s">
        <v>17</v>
      </c>
      <c r="AI25" s="203" t="s">
        <v>17</v>
      </c>
      <c r="AJ25" s="203" t="s">
        <v>17</v>
      </c>
      <c r="AK25" s="158" t="s">
        <v>17</v>
      </c>
      <c r="AL25" s="158" t="s">
        <v>17</v>
      </c>
      <c r="AM25" s="158" t="s">
        <v>17</v>
      </c>
      <c r="AN25" s="158" t="s">
        <v>17</v>
      </c>
      <c r="AO25" s="158" t="s">
        <v>17</v>
      </c>
      <c r="AP25" s="158" t="s">
        <v>17</v>
      </c>
      <c r="AQ25" s="158" t="s">
        <v>17</v>
      </c>
      <c r="AR25" s="158" t="s">
        <v>17</v>
      </c>
      <c r="AS25" s="158" t="s">
        <v>17</v>
      </c>
      <c r="AT25" s="158" t="s">
        <v>17</v>
      </c>
      <c r="AU25" s="158" t="s">
        <v>17</v>
      </c>
      <c r="AV25" s="158" t="s">
        <v>17</v>
      </c>
      <c r="AW25" s="203" t="s">
        <v>17</v>
      </c>
      <c r="AX25" s="203" t="s">
        <v>17</v>
      </c>
      <c r="AY25" s="158" t="s">
        <v>17</v>
      </c>
      <c r="AZ25" s="158" t="s">
        <v>17</v>
      </c>
      <c r="BA25" s="158" t="s">
        <v>17</v>
      </c>
      <c r="BB25" s="158" t="s">
        <v>17</v>
      </c>
      <c r="BC25" s="158" t="s">
        <v>17</v>
      </c>
      <c r="BD25" s="158" t="s">
        <v>17</v>
      </c>
      <c r="BE25" s="158" t="s">
        <v>17</v>
      </c>
      <c r="BF25" s="158" t="s">
        <v>17</v>
      </c>
      <c r="BG25" s="158" t="s">
        <v>17</v>
      </c>
      <c r="BH25" s="158" t="s">
        <v>17</v>
      </c>
      <c r="BI25" s="158" t="s">
        <v>17</v>
      </c>
      <c r="BJ25" s="158" t="s">
        <v>17</v>
      </c>
      <c r="BK25" s="203" t="s">
        <v>17</v>
      </c>
      <c r="BL25" s="203" t="s">
        <v>17</v>
      </c>
      <c r="BM25" s="203" t="s">
        <v>17</v>
      </c>
      <c r="BN25" s="123" t="s">
        <v>17</v>
      </c>
      <c r="BO25" s="123" t="s">
        <v>17</v>
      </c>
      <c r="BP25" s="123" t="s">
        <v>17</v>
      </c>
      <c r="BQ25"/>
      <c r="BX25" s="1"/>
    </row>
    <row r="26" spans="1:76" ht="13.5">
      <c r="A26" s="5" t="s">
        <v>18</v>
      </c>
      <c r="B26" s="111">
        <v>2001.2790000000002</v>
      </c>
      <c r="C26" s="20">
        <v>1340.87685</v>
      </c>
      <c r="D26" s="6">
        <v>1666.9001240000002</v>
      </c>
      <c r="E26" s="15">
        <v>1844.49075</v>
      </c>
      <c r="F26" s="193">
        <v>1983.8250300000002</v>
      </c>
      <c r="G26" s="193">
        <v>2115.2169400000002</v>
      </c>
      <c r="H26" s="163">
        <v>1780.5468</v>
      </c>
      <c r="I26" s="172">
        <v>116.55954000000001</v>
      </c>
      <c r="J26" s="172">
        <v>123.31506000000003</v>
      </c>
      <c r="K26" s="172">
        <v>92.63408000000001</v>
      </c>
      <c r="L26" s="172">
        <v>18.78874</v>
      </c>
      <c r="M26" s="172">
        <v>80.37404999999998</v>
      </c>
      <c r="N26" s="172">
        <v>212.70761999999996</v>
      </c>
      <c r="O26" s="172">
        <v>212.32894</v>
      </c>
      <c r="P26" s="172">
        <v>213.05392</v>
      </c>
      <c r="Q26" s="172">
        <v>118.59023000000002</v>
      </c>
      <c r="R26" s="172">
        <v>126.38591999999998</v>
      </c>
      <c r="S26" s="172">
        <v>232.83534999999998</v>
      </c>
      <c r="T26" s="172">
        <v>232.97335</v>
      </c>
      <c r="U26" s="201">
        <f aca="true" t="shared" si="24" ref="U26:U36">SUM(I26:T26)</f>
        <v>1780.5467999999998</v>
      </c>
      <c r="V26" s="201">
        <f aca="true" t="shared" si="25" ref="V26:V36">SUM(I26:T26)</f>
        <v>1780.5467999999998</v>
      </c>
      <c r="W26" s="173">
        <v>286.34131999999994</v>
      </c>
      <c r="X26" s="173">
        <v>291.65354</v>
      </c>
      <c r="Y26" s="173">
        <v>280.9035</v>
      </c>
      <c r="Z26" s="173">
        <v>188.70209999999997</v>
      </c>
      <c r="AA26" s="173">
        <v>116.10629000000003</v>
      </c>
      <c r="AB26" s="173">
        <v>240.00656999999998</v>
      </c>
      <c r="AC26" s="173">
        <v>536.6361800000001</v>
      </c>
      <c r="AD26" s="173">
        <v>515.09307</v>
      </c>
      <c r="AE26" s="173">
        <v>821.964</v>
      </c>
      <c r="AF26" s="173">
        <v>506.3377300000001</v>
      </c>
      <c r="AG26" s="173">
        <v>565.0916100000001</v>
      </c>
      <c r="AH26" s="173">
        <v>398.11583</v>
      </c>
      <c r="AI26" s="204">
        <f aca="true" t="shared" si="26" ref="AI26:AI36">SUM(W26:AH26)</f>
        <v>4746.95174</v>
      </c>
      <c r="AJ26" s="204">
        <f aca="true" t="shared" si="27" ref="AJ26:AJ36">SUM(W26:AH26)</f>
        <v>4746.95174</v>
      </c>
      <c r="AK26" s="173">
        <v>441.90068999999994</v>
      </c>
      <c r="AL26" s="173">
        <v>424.01449999999994</v>
      </c>
      <c r="AM26" s="173">
        <v>463.439</v>
      </c>
      <c r="AN26" s="173">
        <v>454.8228199999999</v>
      </c>
      <c r="AO26" s="173">
        <v>305.68317</v>
      </c>
      <c r="AP26" s="173">
        <v>973.9722400000002</v>
      </c>
      <c r="AQ26" s="173">
        <v>731.1397999999998</v>
      </c>
      <c r="AR26" s="173">
        <v>482.18405</v>
      </c>
      <c r="AS26" s="173">
        <v>375.57033000000007</v>
      </c>
      <c r="AT26" s="173">
        <v>288.42037</v>
      </c>
      <c r="AU26" s="173">
        <v>295.19425</v>
      </c>
      <c r="AV26" s="173">
        <v>250.08723999999998</v>
      </c>
      <c r="AW26" s="280">
        <f>SUM(AK26:AV26)</f>
        <v>5486.42846</v>
      </c>
      <c r="AX26" s="201">
        <f aca="true" t="shared" si="28" ref="AX26:AX36">SUM(AK26:AV26)</f>
        <v>5486.42846</v>
      </c>
      <c r="AY26" s="173">
        <v>217.49586999999997</v>
      </c>
      <c r="AZ26" s="173">
        <v>267.19605</v>
      </c>
      <c r="BA26" s="173">
        <v>373.00383000000005</v>
      </c>
      <c r="BB26" s="173">
        <v>383.27735</v>
      </c>
      <c r="BC26" s="173">
        <v>504.7493200000001</v>
      </c>
      <c r="BD26" s="173">
        <v>311.3162500000001</v>
      </c>
      <c r="BE26" s="173">
        <v>210.89214</v>
      </c>
      <c r="BF26" s="173">
        <v>281.76951499999996</v>
      </c>
      <c r="BG26" s="173">
        <v>392.93659</v>
      </c>
      <c r="BH26" s="173">
        <v>314.21724</v>
      </c>
      <c r="BI26" s="173">
        <v>417.38196999999997</v>
      </c>
      <c r="BJ26" s="173">
        <v>345.34058</v>
      </c>
      <c r="BK26" s="280">
        <v>4019.576705</v>
      </c>
      <c r="BL26" s="201">
        <f>SUM(AY26:BJ26)</f>
        <v>4019.576705</v>
      </c>
      <c r="BM26" s="201">
        <v>308.23393999999996</v>
      </c>
      <c r="BN26" s="305">
        <f aca="true" t="shared" si="29" ref="BN26:BN36">+(BM26-AK26)/AK26*100</f>
        <v>-30.2481424050277</v>
      </c>
      <c r="BO26" s="154">
        <f aca="true" t="shared" si="30" ref="BO26:BO36">+(BM26-AY26)/AY26*100</f>
        <v>41.71944506348558</v>
      </c>
      <c r="BP26" s="155">
        <f>+BM26/BM$36*100</f>
        <v>15.290553385898036</v>
      </c>
      <c r="BQ26"/>
      <c r="BR26" s="303"/>
      <c r="BW26" s="1"/>
      <c r="BX26" s="1"/>
    </row>
    <row r="27" spans="1:76" ht="15.75">
      <c r="A27" s="5" t="s">
        <v>112</v>
      </c>
      <c r="B27" s="111">
        <v>300.581</v>
      </c>
      <c r="C27" s="20">
        <v>204.39748</v>
      </c>
      <c r="D27" s="6">
        <v>174.99682</v>
      </c>
      <c r="E27" s="15">
        <v>224.39643999999998</v>
      </c>
      <c r="F27" s="193">
        <v>231.49798</v>
      </c>
      <c r="G27" s="193">
        <v>229.16116</v>
      </c>
      <c r="H27" s="163">
        <v>99.34371</v>
      </c>
      <c r="I27" s="172">
        <v>22.27761</v>
      </c>
      <c r="J27" s="172">
        <v>0.018</v>
      </c>
      <c r="K27" s="172">
        <v>3.61805</v>
      </c>
      <c r="L27" s="172">
        <v>4.6158</v>
      </c>
      <c r="M27" s="172">
        <v>6.56129</v>
      </c>
      <c r="N27" s="172">
        <v>15.19907</v>
      </c>
      <c r="O27" s="172">
        <v>4.82784</v>
      </c>
      <c r="P27" s="172">
        <v>6.5646</v>
      </c>
      <c r="Q27" s="172">
        <v>0.68701</v>
      </c>
      <c r="R27" s="172">
        <v>1.05703</v>
      </c>
      <c r="S27" s="172">
        <v>10.77246</v>
      </c>
      <c r="T27" s="172">
        <v>23.144949999999998</v>
      </c>
      <c r="U27" s="201">
        <f t="shared" si="24"/>
        <v>99.34370999999999</v>
      </c>
      <c r="V27" s="201">
        <f t="shared" si="25"/>
        <v>99.34370999999999</v>
      </c>
      <c r="W27" s="173">
        <v>32.80968</v>
      </c>
      <c r="X27" s="173">
        <v>9.50141</v>
      </c>
      <c r="Y27" s="173">
        <v>20.00583</v>
      </c>
      <c r="Z27" s="173">
        <v>25.3335</v>
      </c>
      <c r="AA27" s="173">
        <v>10.59777</v>
      </c>
      <c r="AB27" s="173">
        <v>18.07507</v>
      </c>
      <c r="AC27" s="173">
        <v>7.693020000000001</v>
      </c>
      <c r="AD27" s="173">
        <v>7.69393</v>
      </c>
      <c r="AE27" s="173">
        <v>10.04383</v>
      </c>
      <c r="AF27" s="173">
        <v>0.6001000000000001</v>
      </c>
      <c r="AG27" s="173">
        <v>28.41032</v>
      </c>
      <c r="AH27" s="173">
        <v>25.473799999999997</v>
      </c>
      <c r="AI27" s="204">
        <f t="shared" si="26"/>
        <v>196.23825999999997</v>
      </c>
      <c r="AJ27" s="204">
        <f t="shared" si="27"/>
        <v>196.23825999999997</v>
      </c>
      <c r="AK27" s="173">
        <v>17.090549999999997</v>
      </c>
      <c r="AL27" s="173">
        <v>2.9064</v>
      </c>
      <c r="AM27" s="173">
        <v>9.90814</v>
      </c>
      <c r="AN27" s="173">
        <v>8.554170000000001</v>
      </c>
      <c r="AO27" s="173">
        <v>8.11454</v>
      </c>
      <c r="AP27" s="173">
        <v>10.853919999999999</v>
      </c>
      <c r="AQ27" s="173">
        <v>3.7841199999999997</v>
      </c>
      <c r="AR27" s="173">
        <v>4.50008</v>
      </c>
      <c r="AS27" s="173">
        <v>0.141</v>
      </c>
      <c r="AT27" s="173">
        <v>0</v>
      </c>
      <c r="AU27" s="173">
        <v>26.615419999999997</v>
      </c>
      <c r="AV27" s="173">
        <v>21.449250000000003</v>
      </c>
      <c r="AW27" s="280">
        <f aca="true" t="shared" si="31" ref="AW27:AW35">SUM(AK27:AV27)</f>
        <v>113.91759</v>
      </c>
      <c r="AX27" s="201">
        <f t="shared" si="28"/>
        <v>113.91759</v>
      </c>
      <c r="AY27" s="173">
        <v>12.658600000000002</v>
      </c>
      <c r="AZ27" s="173">
        <v>1.59971</v>
      </c>
      <c r="BA27" s="173">
        <v>17.68427</v>
      </c>
      <c r="BB27" s="173">
        <v>17.032120000000003</v>
      </c>
      <c r="BC27" s="173">
        <v>9.28808</v>
      </c>
      <c r="BD27" s="173">
        <v>6.05811</v>
      </c>
      <c r="BE27" s="173">
        <v>5.2594899999999996</v>
      </c>
      <c r="BF27" s="173">
        <v>3.69361</v>
      </c>
      <c r="BG27" s="173">
        <v>6.339700000000001</v>
      </c>
      <c r="BH27" s="173">
        <v>0</v>
      </c>
      <c r="BI27" s="173">
        <v>33.16195999999999</v>
      </c>
      <c r="BJ27" s="173">
        <v>14.000620000000003</v>
      </c>
      <c r="BK27" s="280">
        <v>126.77627000000001</v>
      </c>
      <c r="BL27" s="201">
        <f aca="true" t="shared" si="32" ref="BL27:BL35">SUM(AY27:BJ27)</f>
        <v>126.77627000000001</v>
      </c>
      <c r="BM27" s="201">
        <v>12.601560000000001</v>
      </c>
      <c r="BN27" s="305">
        <f t="shared" si="29"/>
        <v>-26.26591888499783</v>
      </c>
      <c r="BO27" s="154">
        <f t="shared" si="30"/>
        <v>-0.450602752279088</v>
      </c>
      <c r="BP27" s="155">
        <f aca="true" t="shared" si="33" ref="BP27:BP36">+BM27/BM$36*100</f>
        <v>0.6251252731143018</v>
      </c>
      <c r="BQ27"/>
      <c r="BR27" s="303"/>
      <c r="BW27" s="1"/>
      <c r="BX27" s="1"/>
    </row>
    <row r="28" spans="1:76" ht="13.5">
      <c r="A28" s="5" t="s">
        <v>0</v>
      </c>
      <c r="B28" s="111">
        <v>1872.4490000000003</v>
      </c>
      <c r="C28" s="20">
        <v>1709.6114800000003</v>
      </c>
      <c r="D28" s="6">
        <v>2117.15499</v>
      </c>
      <c r="E28" s="15">
        <v>1819.23406</v>
      </c>
      <c r="F28" s="193">
        <v>1400.5223079999998</v>
      </c>
      <c r="G28" s="193">
        <v>1817.88852</v>
      </c>
      <c r="H28" s="163">
        <v>1360.50044</v>
      </c>
      <c r="I28" s="172">
        <v>153.71721</v>
      </c>
      <c r="J28" s="172">
        <v>122.75998999999999</v>
      </c>
      <c r="K28" s="172">
        <v>111.46534</v>
      </c>
      <c r="L28" s="172">
        <v>42.547880000000006</v>
      </c>
      <c r="M28" s="172">
        <v>82.43755999999999</v>
      </c>
      <c r="N28" s="172">
        <v>140.9445</v>
      </c>
      <c r="O28" s="172">
        <v>101.47709</v>
      </c>
      <c r="P28" s="172">
        <v>59.695859999999996</v>
      </c>
      <c r="Q28" s="172">
        <v>146.25782</v>
      </c>
      <c r="R28" s="172">
        <v>136.98918</v>
      </c>
      <c r="S28" s="172">
        <v>142.22067</v>
      </c>
      <c r="T28" s="172">
        <v>119.98734000000002</v>
      </c>
      <c r="U28" s="201">
        <f t="shared" si="24"/>
        <v>1360.5004399999998</v>
      </c>
      <c r="V28" s="201">
        <f t="shared" si="25"/>
        <v>1360.5004399999998</v>
      </c>
      <c r="W28" s="173">
        <v>184.42882</v>
      </c>
      <c r="X28" s="173">
        <v>124.24641000000001</v>
      </c>
      <c r="Y28" s="173">
        <v>146.78822</v>
      </c>
      <c r="Z28" s="173">
        <v>157.54318000000004</v>
      </c>
      <c r="AA28" s="173">
        <v>151.04530999999997</v>
      </c>
      <c r="AB28" s="173">
        <v>129.53879000000003</v>
      </c>
      <c r="AC28" s="173">
        <v>178.39846999999997</v>
      </c>
      <c r="AD28" s="173">
        <v>73.51859999999999</v>
      </c>
      <c r="AE28" s="173">
        <v>88.13051000000002</v>
      </c>
      <c r="AF28" s="173">
        <v>98.50509</v>
      </c>
      <c r="AG28" s="173">
        <v>182.88201000000004</v>
      </c>
      <c r="AH28" s="173">
        <v>147.34419</v>
      </c>
      <c r="AI28" s="204">
        <f t="shared" si="26"/>
        <v>1662.3696</v>
      </c>
      <c r="AJ28" s="204">
        <f t="shared" si="27"/>
        <v>1662.3696</v>
      </c>
      <c r="AK28" s="173">
        <v>115.79457</v>
      </c>
      <c r="AL28" s="173">
        <v>100.76194</v>
      </c>
      <c r="AM28" s="173">
        <v>149.02059</v>
      </c>
      <c r="AN28" s="173">
        <v>198.23685999999998</v>
      </c>
      <c r="AO28" s="173">
        <v>148.5805</v>
      </c>
      <c r="AP28" s="173">
        <v>145.93635000000003</v>
      </c>
      <c r="AQ28" s="173">
        <v>115.08419</v>
      </c>
      <c r="AR28" s="173">
        <v>147.24353000000002</v>
      </c>
      <c r="AS28" s="173">
        <v>146.83262</v>
      </c>
      <c r="AT28" s="173">
        <v>215.46138</v>
      </c>
      <c r="AU28" s="173">
        <v>166.47983000000002</v>
      </c>
      <c r="AV28" s="173">
        <v>200.02845000000002</v>
      </c>
      <c r="AW28" s="280">
        <f t="shared" si="31"/>
        <v>1849.46081</v>
      </c>
      <c r="AX28" s="201">
        <f t="shared" si="28"/>
        <v>1849.46081</v>
      </c>
      <c r="AY28" s="173">
        <v>116.95006</v>
      </c>
      <c r="AZ28" s="173">
        <v>162.58495000000002</v>
      </c>
      <c r="BA28" s="173">
        <v>153.74218</v>
      </c>
      <c r="BB28" s="173">
        <v>177.86265</v>
      </c>
      <c r="BC28" s="173">
        <v>134.83332000000001</v>
      </c>
      <c r="BD28" s="173">
        <v>144.00061000000002</v>
      </c>
      <c r="BE28" s="173">
        <v>109.24588</v>
      </c>
      <c r="BF28" s="173">
        <v>92.27761</v>
      </c>
      <c r="BG28" s="173">
        <v>80.25967</v>
      </c>
      <c r="BH28" s="173">
        <v>129.57251000000002</v>
      </c>
      <c r="BI28" s="173">
        <v>216.08953999999997</v>
      </c>
      <c r="BJ28" s="173">
        <v>160.23908</v>
      </c>
      <c r="BK28" s="280">
        <v>1677.65806</v>
      </c>
      <c r="BL28" s="201">
        <f t="shared" si="32"/>
        <v>1677.65806</v>
      </c>
      <c r="BM28" s="201">
        <v>167.20679</v>
      </c>
      <c r="BN28" s="305">
        <f t="shared" si="29"/>
        <v>44.39950854344899</v>
      </c>
      <c r="BO28" s="154">
        <f t="shared" si="30"/>
        <v>42.9728124979158</v>
      </c>
      <c r="BP28" s="155">
        <f t="shared" si="33"/>
        <v>8.294623067724608</v>
      </c>
      <c r="BQ28"/>
      <c r="BR28" s="303"/>
      <c r="BW28" s="1"/>
      <c r="BX28" s="1"/>
    </row>
    <row r="29" spans="1:76" ht="13.5">
      <c r="A29" s="5" t="s">
        <v>19</v>
      </c>
      <c r="B29" s="111">
        <v>164.555</v>
      </c>
      <c r="C29" s="20">
        <v>169.2616</v>
      </c>
      <c r="D29" s="6">
        <v>136.1737</v>
      </c>
      <c r="E29" s="15">
        <v>150.35972</v>
      </c>
      <c r="F29" s="193">
        <v>247.53267000000002</v>
      </c>
      <c r="G29" s="193">
        <v>502.723</v>
      </c>
      <c r="H29" s="163">
        <v>326.32905</v>
      </c>
      <c r="I29" s="172">
        <v>19.427199999999996</v>
      </c>
      <c r="J29" s="172">
        <v>29.6418</v>
      </c>
      <c r="K29" s="172">
        <v>9.9076</v>
      </c>
      <c r="L29" s="172">
        <v>1.0899</v>
      </c>
      <c r="M29" s="172">
        <v>16.29682</v>
      </c>
      <c r="N29" s="172">
        <v>40.0916</v>
      </c>
      <c r="O29" s="172">
        <v>46.456520000000005</v>
      </c>
      <c r="P29" s="172">
        <v>48.27936999999999</v>
      </c>
      <c r="Q29" s="172">
        <v>23.28715</v>
      </c>
      <c r="R29" s="172">
        <v>43.93145</v>
      </c>
      <c r="S29" s="172">
        <v>27.48909</v>
      </c>
      <c r="T29" s="172">
        <v>20.43055</v>
      </c>
      <c r="U29" s="201">
        <f t="shared" si="24"/>
        <v>326.32904999999994</v>
      </c>
      <c r="V29" s="201">
        <f t="shared" si="25"/>
        <v>326.32904999999994</v>
      </c>
      <c r="W29" s="173">
        <v>6.943</v>
      </c>
      <c r="X29" s="173">
        <v>15.810919999999998</v>
      </c>
      <c r="Y29" s="173">
        <v>9.20265</v>
      </c>
      <c r="Z29" s="173">
        <v>8.429649999999999</v>
      </c>
      <c r="AA29" s="173">
        <v>14.941840000000001</v>
      </c>
      <c r="AB29" s="173">
        <v>3.6075</v>
      </c>
      <c r="AC29" s="173">
        <v>29.08632</v>
      </c>
      <c r="AD29" s="173">
        <v>46.91649999999999</v>
      </c>
      <c r="AE29" s="173">
        <v>49.83670000000001</v>
      </c>
      <c r="AF29" s="173">
        <v>52.06751</v>
      </c>
      <c r="AG29" s="173">
        <v>47.53275</v>
      </c>
      <c r="AH29" s="173">
        <v>51.31031000000001</v>
      </c>
      <c r="AI29" s="204">
        <f t="shared" si="26"/>
        <v>335.68565</v>
      </c>
      <c r="AJ29" s="204">
        <f t="shared" si="27"/>
        <v>335.68565</v>
      </c>
      <c r="AK29" s="173">
        <v>18.1902</v>
      </c>
      <c r="AL29" s="173">
        <v>25.204950000000004</v>
      </c>
      <c r="AM29" s="173">
        <v>23.731250000000003</v>
      </c>
      <c r="AN29" s="173">
        <v>35.75954</v>
      </c>
      <c r="AO29" s="173">
        <v>9.85855</v>
      </c>
      <c r="AP29" s="173">
        <v>76.8163</v>
      </c>
      <c r="AQ29" s="173">
        <v>16.45394</v>
      </c>
      <c r="AR29" s="173">
        <v>26.724179999999997</v>
      </c>
      <c r="AS29" s="173">
        <v>30.391200000000005</v>
      </c>
      <c r="AT29" s="173">
        <v>25.43283</v>
      </c>
      <c r="AU29" s="173">
        <v>92.69433000000001</v>
      </c>
      <c r="AV29" s="173">
        <v>36.312059999999995</v>
      </c>
      <c r="AW29" s="280">
        <f t="shared" si="31"/>
        <v>417.56933000000004</v>
      </c>
      <c r="AX29" s="201">
        <f t="shared" si="28"/>
        <v>417.56933000000004</v>
      </c>
      <c r="AY29" s="173">
        <v>10.915149999999997</v>
      </c>
      <c r="AZ29" s="173">
        <v>14.56653</v>
      </c>
      <c r="BA29" s="173">
        <v>36.78015</v>
      </c>
      <c r="BB29" s="173">
        <v>27.650659999999995</v>
      </c>
      <c r="BC29" s="173">
        <v>68.9385</v>
      </c>
      <c r="BD29" s="173">
        <v>49.465450000000004</v>
      </c>
      <c r="BE29" s="173">
        <v>43.369930000000004</v>
      </c>
      <c r="BF29" s="173">
        <v>16.17975</v>
      </c>
      <c r="BG29" s="173">
        <v>40.30705</v>
      </c>
      <c r="BH29" s="173">
        <v>47.67429999999999</v>
      </c>
      <c r="BI29" s="173">
        <v>22.215700000000002</v>
      </c>
      <c r="BJ29" s="173">
        <v>22.711399999999998</v>
      </c>
      <c r="BK29" s="280">
        <v>400.77457000000004</v>
      </c>
      <c r="BL29" s="201">
        <f t="shared" si="32"/>
        <v>400.77457000000004</v>
      </c>
      <c r="BM29" s="201">
        <v>28.940929999999998</v>
      </c>
      <c r="BN29" s="305">
        <f t="shared" si="29"/>
        <v>59.10176908445205</v>
      </c>
      <c r="BO29" s="154">
        <f t="shared" si="30"/>
        <v>165.14459260752264</v>
      </c>
      <c r="BP29" s="155">
        <f t="shared" si="33"/>
        <v>1.435671993819169</v>
      </c>
      <c r="BQ29"/>
      <c r="BR29" s="303"/>
      <c r="BW29" s="1"/>
      <c r="BX29" s="1"/>
    </row>
    <row r="30" spans="1:76" ht="13.5">
      <c r="A30" s="5" t="s">
        <v>20</v>
      </c>
      <c r="B30" s="111">
        <v>2430.612</v>
      </c>
      <c r="C30" s="20">
        <v>1371.3491099999999</v>
      </c>
      <c r="D30" s="6">
        <v>1567.58363</v>
      </c>
      <c r="E30" s="15">
        <v>3152.4305460000005</v>
      </c>
      <c r="F30" s="193">
        <v>3672.4951784</v>
      </c>
      <c r="G30" s="193">
        <v>2590.0320799999995</v>
      </c>
      <c r="H30" s="163">
        <v>1476.5406300000002</v>
      </c>
      <c r="I30" s="172">
        <v>201.89207</v>
      </c>
      <c r="J30" s="172">
        <v>252.25900000000004</v>
      </c>
      <c r="K30" s="172">
        <v>100.89592999999999</v>
      </c>
      <c r="L30" s="172">
        <v>63.72129</v>
      </c>
      <c r="M30" s="172">
        <v>63.407149999999994</v>
      </c>
      <c r="N30" s="172">
        <v>125.47513</v>
      </c>
      <c r="O30" s="172">
        <v>114.46260000000001</v>
      </c>
      <c r="P30" s="172">
        <v>104.69248999999999</v>
      </c>
      <c r="Q30" s="172">
        <v>122.66558</v>
      </c>
      <c r="R30" s="172">
        <v>79.34373</v>
      </c>
      <c r="S30" s="172">
        <v>101.39713</v>
      </c>
      <c r="T30" s="172">
        <v>146.32853</v>
      </c>
      <c r="U30" s="201">
        <f t="shared" si="24"/>
        <v>1476.5406300000002</v>
      </c>
      <c r="V30" s="201">
        <f t="shared" si="25"/>
        <v>1476.5406300000002</v>
      </c>
      <c r="W30" s="173">
        <v>161.82944999999998</v>
      </c>
      <c r="X30" s="173">
        <v>195.40333</v>
      </c>
      <c r="Y30" s="173">
        <v>151.49996999999996</v>
      </c>
      <c r="Z30" s="173">
        <v>69.04513</v>
      </c>
      <c r="AA30" s="173">
        <v>132.21716</v>
      </c>
      <c r="AB30" s="173">
        <v>68.882</v>
      </c>
      <c r="AC30" s="173">
        <v>322.33340000000004</v>
      </c>
      <c r="AD30" s="173">
        <v>172.25478999999999</v>
      </c>
      <c r="AE30" s="173">
        <v>128.71283</v>
      </c>
      <c r="AF30" s="173">
        <v>197.26307</v>
      </c>
      <c r="AG30" s="173">
        <v>305.81476000000004</v>
      </c>
      <c r="AH30" s="173">
        <v>262.41369</v>
      </c>
      <c r="AI30" s="204">
        <f t="shared" si="26"/>
        <v>2167.6695799999998</v>
      </c>
      <c r="AJ30" s="204">
        <f t="shared" si="27"/>
        <v>2167.6695799999998</v>
      </c>
      <c r="AK30" s="173">
        <v>134.87606</v>
      </c>
      <c r="AL30" s="173">
        <v>230.11674</v>
      </c>
      <c r="AM30" s="173">
        <v>182.0554</v>
      </c>
      <c r="AN30" s="173">
        <v>83.69696</v>
      </c>
      <c r="AO30" s="173">
        <v>120.62176</v>
      </c>
      <c r="AP30" s="173">
        <v>172.99187000000003</v>
      </c>
      <c r="AQ30" s="173">
        <v>178.25809</v>
      </c>
      <c r="AR30" s="173">
        <v>124.61574</v>
      </c>
      <c r="AS30" s="173">
        <v>81.48240000000001</v>
      </c>
      <c r="AT30" s="173">
        <v>206.64885</v>
      </c>
      <c r="AU30" s="173">
        <v>334.46819999999997</v>
      </c>
      <c r="AV30" s="173">
        <v>238.02667</v>
      </c>
      <c r="AW30" s="280">
        <f t="shared" si="31"/>
        <v>2087.85874</v>
      </c>
      <c r="AX30" s="201">
        <f t="shared" si="28"/>
        <v>2087.85874</v>
      </c>
      <c r="AY30" s="173">
        <v>261.36782999999997</v>
      </c>
      <c r="AZ30" s="173">
        <v>433.03548000000006</v>
      </c>
      <c r="BA30" s="173">
        <v>283.77275999999995</v>
      </c>
      <c r="BB30" s="173">
        <v>187.96859</v>
      </c>
      <c r="BC30" s="173">
        <v>222.96166</v>
      </c>
      <c r="BD30" s="173">
        <v>154.74220000000003</v>
      </c>
      <c r="BE30" s="173">
        <v>160.49415</v>
      </c>
      <c r="BF30" s="173">
        <v>235.33913</v>
      </c>
      <c r="BG30" s="173">
        <v>304.14487</v>
      </c>
      <c r="BH30" s="173">
        <v>240.44655000000003</v>
      </c>
      <c r="BI30" s="173">
        <v>420.8683</v>
      </c>
      <c r="BJ30" s="173">
        <v>210.08782000000002</v>
      </c>
      <c r="BK30" s="280">
        <v>3115.2293400000003</v>
      </c>
      <c r="BL30" s="201">
        <f t="shared" si="32"/>
        <v>3115.2293400000003</v>
      </c>
      <c r="BM30" s="201">
        <v>226.32965</v>
      </c>
      <c r="BN30" s="305">
        <f t="shared" si="29"/>
        <v>67.80565060990067</v>
      </c>
      <c r="BO30" s="154">
        <f t="shared" si="30"/>
        <v>-13.405697250499415</v>
      </c>
      <c r="BP30" s="155">
        <f t="shared" si="33"/>
        <v>11.2275293114594</v>
      </c>
      <c r="BQ30"/>
      <c r="BR30" s="303"/>
      <c r="BW30" s="1"/>
      <c r="BX30" s="1"/>
    </row>
    <row r="31" spans="1:76" ht="13.5">
      <c r="A31" s="5" t="s">
        <v>21</v>
      </c>
      <c r="B31" s="111">
        <v>31.895000000000003</v>
      </c>
      <c r="C31" s="20">
        <v>38.5244</v>
      </c>
      <c r="D31" s="6">
        <v>35.711999999999996</v>
      </c>
      <c r="E31" s="15">
        <v>52.436</v>
      </c>
      <c r="F31" s="193">
        <v>86.40289999999999</v>
      </c>
      <c r="G31" s="193">
        <v>90.87835000000001</v>
      </c>
      <c r="H31" s="163">
        <v>55.454130000000006</v>
      </c>
      <c r="I31" s="172">
        <v>7.748</v>
      </c>
      <c r="J31" s="172">
        <v>4.089</v>
      </c>
      <c r="K31" s="172">
        <v>4.0585</v>
      </c>
      <c r="L31" s="172">
        <v>0</v>
      </c>
      <c r="M31" s="172">
        <v>2.157</v>
      </c>
      <c r="N31" s="172">
        <v>6.1152</v>
      </c>
      <c r="O31" s="172">
        <v>6.4505</v>
      </c>
      <c r="P31" s="172">
        <v>4.2638</v>
      </c>
      <c r="Q31" s="172">
        <v>3.26933</v>
      </c>
      <c r="R31" s="172">
        <v>5.547</v>
      </c>
      <c r="S31" s="172">
        <v>3.045</v>
      </c>
      <c r="T31" s="172">
        <v>8.710799999999999</v>
      </c>
      <c r="U31" s="201">
        <f t="shared" si="24"/>
        <v>55.45413</v>
      </c>
      <c r="V31" s="201">
        <f t="shared" si="25"/>
        <v>55.45413</v>
      </c>
      <c r="W31" s="173">
        <v>4.725</v>
      </c>
      <c r="X31" s="173">
        <v>5.15385</v>
      </c>
      <c r="Y31" s="173">
        <v>11.086450000000001</v>
      </c>
      <c r="Z31" s="173">
        <v>9.33675</v>
      </c>
      <c r="AA31" s="173">
        <v>4.6938</v>
      </c>
      <c r="AB31" s="173">
        <v>0.801</v>
      </c>
      <c r="AC31" s="173">
        <v>16.62</v>
      </c>
      <c r="AD31" s="173">
        <v>5.9395500000000006</v>
      </c>
      <c r="AE31" s="173">
        <v>0.49985</v>
      </c>
      <c r="AF31" s="173">
        <v>6.678</v>
      </c>
      <c r="AG31" s="173">
        <v>29.795550000000002</v>
      </c>
      <c r="AH31" s="173">
        <v>0</v>
      </c>
      <c r="AI31" s="204">
        <f t="shared" si="26"/>
        <v>95.32980000000002</v>
      </c>
      <c r="AJ31" s="204">
        <f t="shared" si="27"/>
        <v>95.32980000000002</v>
      </c>
      <c r="AK31" s="173">
        <v>0</v>
      </c>
      <c r="AL31" s="173">
        <v>4.723199999999999</v>
      </c>
      <c r="AM31" s="173">
        <v>8.087900000000001</v>
      </c>
      <c r="AN31" s="173">
        <v>14.9011</v>
      </c>
      <c r="AO31" s="173">
        <v>1.63</v>
      </c>
      <c r="AP31" s="173">
        <v>11.7651</v>
      </c>
      <c r="AQ31" s="173">
        <v>3.2165</v>
      </c>
      <c r="AR31" s="173">
        <v>3.84</v>
      </c>
      <c r="AS31" s="173">
        <v>4.383</v>
      </c>
      <c r="AT31" s="173">
        <v>8.15526</v>
      </c>
      <c r="AU31" s="173">
        <v>13.3318</v>
      </c>
      <c r="AV31" s="173">
        <v>5.171600000000001</v>
      </c>
      <c r="AW31" s="280">
        <f t="shared" si="31"/>
        <v>79.20545999999999</v>
      </c>
      <c r="AX31" s="201">
        <f t="shared" si="28"/>
        <v>79.20545999999999</v>
      </c>
      <c r="AY31" s="173">
        <v>4.5646</v>
      </c>
      <c r="AZ31" s="173">
        <v>5.6353</v>
      </c>
      <c r="BA31" s="173">
        <v>11.8491</v>
      </c>
      <c r="BB31" s="173">
        <v>6.1825</v>
      </c>
      <c r="BC31" s="173">
        <v>12.332500000000001</v>
      </c>
      <c r="BD31" s="173">
        <v>7.473649999999999</v>
      </c>
      <c r="BE31" s="173">
        <v>8.78111</v>
      </c>
      <c r="BF31" s="173">
        <v>8.7585</v>
      </c>
      <c r="BG31" s="173">
        <v>13.19265</v>
      </c>
      <c r="BH31" s="173">
        <v>1.98585</v>
      </c>
      <c r="BI31" s="173">
        <v>8.04395</v>
      </c>
      <c r="BJ31" s="173">
        <v>10.9433</v>
      </c>
      <c r="BK31" s="280">
        <v>99.74301</v>
      </c>
      <c r="BL31" s="201">
        <f t="shared" si="32"/>
        <v>99.74301</v>
      </c>
      <c r="BM31" s="201">
        <v>5.9015</v>
      </c>
      <c r="BN31" s="305"/>
      <c r="BO31" s="154">
        <f t="shared" si="30"/>
        <v>29.288437102922487</v>
      </c>
      <c r="BP31" s="155">
        <f t="shared" si="33"/>
        <v>0.29275556354007376</v>
      </c>
      <c r="BQ31"/>
      <c r="BR31" s="303"/>
      <c r="BW31" s="1"/>
      <c r="BX31" s="1"/>
    </row>
    <row r="32" spans="1:76" ht="13.5">
      <c r="A32" s="5" t="s">
        <v>22</v>
      </c>
      <c r="B32" s="111">
        <v>2.346</v>
      </c>
      <c r="C32" s="20">
        <v>2.2253499999999997</v>
      </c>
      <c r="D32" s="6">
        <v>1.389</v>
      </c>
      <c r="E32" s="15">
        <v>6.96559</v>
      </c>
      <c r="F32" s="193">
        <v>4.73322</v>
      </c>
      <c r="G32" s="193">
        <v>3.5339</v>
      </c>
      <c r="H32" s="163">
        <v>2.1271</v>
      </c>
      <c r="I32" s="172">
        <v>0.195</v>
      </c>
      <c r="J32" s="172">
        <v>0.046</v>
      </c>
      <c r="K32" s="172">
        <v>0.144</v>
      </c>
      <c r="L32" s="172">
        <v>0.056</v>
      </c>
      <c r="M32" s="172">
        <v>0.02641</v>
      </c>
      <c r="N32" s="172">
        <v>0.30038</v>
      </c>
      <c r="O32" s="172">
        <v>0.21737</v>
      </c>
      <c r="P32" s="172">
        <v>0.22869</v>
      </c>
      <c r="Q32" s="172">
        <v>0.224</v>
      </c>
      <c r="R32" s="172">
        <v>0.11685</v>
      </c>
      <c r="S32" s="172">
        <v>0</v>
      </c>
      <c r="T32" s="172">
        <v>0.5724</v>
      </c>
      <c r="U32" s="201">
        <f t="shared" si="24"/>
        <v>2.1271</v>
      </c>
      <c r="V32" s="201">
        <f t="shared" si="25"/>
        <v>2.1271</v>
      </c>
      <c r="W32" s="173">
        <v>0</v>
      </c>
      <c r="X32" s="173">
        <v>0.0063</v>
      </c>
      <c r="Y32" s="173">
        <v>0.498</v>
      </c>
      <c r="Z32" s="173">
        <v>0.80392</v>
      </c>
      <c r="AA32" s="173">
        <v>0.145</v>
      </c>
      <c r="AB32" s="173">
        <v>0.12381</v>
      </c>
      <c r="AC32" s="173">
        <v>0.64407</v>
      </c>
      <c r="AD32" s="173">
        <v>0.07490999999999999</v>
      </c>
      <c r="AE32" s="173">
        <v>0.2843</v>
      </c>
      <c r="AF32" s="173">
        <v>0.11903</v>
      </c>
      <c r="AG32" s="173">
        <v>1.0473</v>
      </c>
      <c r="AH32" s="173">
        <v>0.23186</v>
      </c>
      <c r="AI32" s="204">
        <f t="shared" si="26"/>
        <v>3.9785</v>
      </c>
      <c r="AJ32" s="204">
        <f t="shared" si="27"/>
        <v>3.9785</v>
      </c>
      <c r="AK32" s="173">
        <v>0.043</v>
      </c>
      <c r="AL32" s="173">
        <v>0.09</v>
      </c>
      <c r="AM32" s="173">
        <v>0.8383999999999999</v>
      </c>
      <c r="AN32" s="173">
        <v>0.057</v>
      </c>
      <c r="AO32" s="173">
        <v>0.099</v>
      </c>
      <c r="AP32" s="173">
        <v>0.9349</v>
      </c>
      <c r="AQ32" s="173">
        <v>0.10614</v>
      </c>
      <c r="AR32" s="173">
        <v>0.5846699999999999</v>
      </c>
      <c r="AS32" s="173">
        <v>1.5428</v>
      </c>
      <c r="AT32" s="173">
        <v>0.209</v>
      </c>
      <c r="AU32" s="173">
        <v>2.3813</v>
      </c>
      <c r="AV32" s="173">
        <v>0.164</v>
      </c>
      <c r="AW32" s="280">
        <f t="shared" si="31"/>
        <v>7.05021</v>
      </c>
      <c r="AX32" s="201">
        <f t="shared" si="28"/>
        <v>7.05021</v>
      </c>
      <c r="AY32" s="173">
        <v>0.0365</v>
      </c>
      <c r="AZ32" s="173">
        <v>0.4393</v>
      </c>
      <c r="BA32" s="173">
        <v>0.193</v>
      </c>
      <c r="BB32" s="173">
        <v>1.7937</v>
      </c>
      <c r="BC32" s="173">
        <v>0.54713</v>
      </c>
      <c r="BD32" s="173">
        <v>1.00655</v>
      </c>
      <c r="BE32" s="173">
        <v>0.05174</v>
      </c>
      <c r="BF32" s="173">
        <v>0.52066</v>
      </c>
      <c r="BG32" s="173">
        <v>1.59859</v>
      </c>
      <c r="BH32" s="173">
        <v>0.2662</v>
      </c>
      <c r="BI32" s="173">
        <v>0.42347</v>
      </c>
      <c r="BJ32" s="173">
        <v>0</v>
      </c>
      <c r="BK32" s="280">
        <v>6.87684</v>
      </c>
      <c r="BL32" s="201">
        <f t="shared" si="32"/>
        <v>6.87684</v>
      </c>
      <c r="BM32" s="201">
        <v>0.6732</v>
      </c>
      <c r="BN32" s="305">
        <f t="shared" si="29"/>
        <v>1465.5813953488373</v>
      </c>
      <c r="BO32" s="154">
        <f t="shared" si="30"/>
        <v>1744.383561643836</v>
      </c>
      <c r="BP32" s="155">
        <f t="shared" si="33"/>
        <v>0.0333954156358854</v>
      </c>
      <c r="BQ32"/>
      <c r="BR32" s="303"/>
      <c r="BW32" s="1"/>
      <c r="BX32" s="1"/>
    </row>
    <row r="33" spans="1:76" ht="13.5">
      <c r="A33" s="5" t="s">
        <v>23</v>
      </c>
      <c r="B33" s="111">
        <v>343.21200000000005</v>
      </c>
      <c r="C33" s="20">
        <v>288.83829999999995</v>
      </c>
      <c r="D33" s="6">
        <v>297.19800000000004</v>
      </c>
      <c r="E33" s="15">
        <v>354.9789</v>
      </c>
      <c r="F33" s="193">
        <v>328.75579999999997</v>
      </c>
      <c r="G33" s="193">
        <v>275.11556</v>
      </c>
      <c r="H33" s="163">
        <v>220.5886</v>
      </c>
      <c r="I33" s="172">
        <v>0.349</v>
      </c>
      <c r="J33" s="172">
        <v>58.298</v>
      </c>
      <c r="K33" s="172">
        <v>18.91</v>
      </c>
      <c r="L33" s="172">
        <v>0</v>
      </c>
      <c r="M33" s="172">
        <v>0</v>
      </c>
      <c r="N33" s="172">
        <v>22.1</v>
      </c>
      <c r="O33" s="172">
        <v>33.785</v>
      </c>
      <c r="P33" s="172">
        <v>19.949</v>
      </c>
      <c r="Q33" s="172">
        <v>7.170599999999999</v>
      </c>
      <c r="R33" s="172">
        <v>16.67</v>
      </c>
      <c r="S33" s="172">
        <v>30.607</v>
      </c>
      <c r="T33" s="172">
        <v>12.75</v>
      </c>
      <c r="U33" s="201">
        <f t="shared" si="24"/>
        <v>220.5886</v>
      </c>
      <c r="V33" s="201">
        <f t="shared" si="25"/>
        <v>220.5886</v>
      </c>
      <c r="W33" s="173">
        <v>15.37041</v>
      </c>
      <c r="X33" s="173">
        <v>61.746300000000005</v>
      </c>
      <c r="Y33" s="173">
        <v>41.809</v>
      </c>
      <c r="Z33" s="173">
        <v>11.916</v>
      </c>
      <c r="AA33" s="173">
        <v>1.65</v>
      </c>
      <c r="AB33" s="173">
        <v>27.55238</v>
      </c>
      <c r="AC33" s="173">
        <v>0.1095</v>
      </c>
      <c r="AD33" s="173">
        <v>15.209200000000001</v>
      </c>
      <c r="AE33" s="173">
        <v>38.0846</v>
      </c>
      <c r="AF33" s="173">
        <v>9.446</v>
      </c>
      <c r="AG33" s="173">
        <v>36.816</v>
      </c>
      <c r="AH33" s="173">
        <v>46.277300000000004</v>
      </c>
      <c r="AI33" s="204">
        <f t="shared" si="26"/>
        <v>305.98669</v>
      </c>
      <c r="AJ33" s="204">
        <f t="shared" si="27"/>
        <v>305.98669</v>
      </c>
      <c r="AK33" s="173">
        <v>15.042</v>
      </c>
      <c r="AL33" s="173">
        <v>32.591680000000004</v>
      </c>
      <c r="AM33" s="173">
        <v>13.73425</v>
      </c>
      <c r="AN33" s="173">
        <v>38.81226</v>
      </c>
      <c r="AO33" s="173">
        <v>28.32354</v>
      </c>
      <c r="AP33" s="173">
        <v>16.789930000000002</v>
      </c>
      <c r="AQ33" s="173">
        <v>13.578</v>
      </c>
      <c r="AR33" s="173">
        <v>20.52156</v>
      </c>
      <c r="AS33" s="173">
        <v>40.8902</v>
      </c>
      <c r="AT33" s="173">
        <v>10.704</v>
      </c>
      <c r="AU33" s="173">
        <v>20.3964</v>
      </c>
      <c r="AV33" s="173">
        <v>19.732</v>
      </c>
      <c r="AW33" s="280">
        <f t="shared" si="31"/>
        <v>271.11582</v>
      </c>
      <c r="AX33" s="201">
        <f t="shared" si="28"/>
        <v>271.11582</v>
      </c>
      <c r="AY33" s="173">
        <v>28.316</v>
      </c>
      <c r="AZ33" s="173">
        <v>7.824</v>
      </c>
      <c r="BA33" s="173">
        <v>38.75862</v>
      </c>
      <c r="BB33" s="173">
        <v>32.404</v>
      </c>
      <c r="BC33" s="173">
        <v>9.70489</v>
      </c>
      <c r="BD33" s="173">
        <v>26.15206</v>
      </c>
      <c r="BE33" s="173">
        <v>36.0372</v>
      </c>
      <c r="BF33" s="173">
        <v>0</v>
      </c>
      <c r="BG33" s="173">
        <v>8.221</v>
      </c>
      <c r="BH33" s="173">
        <v>8.822</v>
      </c>
      <c r="BI33" s="173">
        <v>36.446</v>
      </c>
      <c r="BJ33" s="173">
        <v>36.60835</v>
      </c>
      <c r="BK33" s="280">
        <v>269.29412</v>
      </c>
      <c r="BL33" s="201">
        <f t="shared" si="32"/>
        <v>269.29412</v>
      </c>
      <c r="BM33" s="201">
        <v>31.5927</v>
      </c>
      <c r="BN33" s="305">
        <f t="shared" si="29"/>
        <v>110.02991623454328</v>
      </c>
      <c r="BO33" s="154">
        <f t="shared" si="30"/>
        <v>11.571902811131523</v>
      </c>
      <c r="BP33" s="155">
        <f t="shared" si="33"/>
        <v>1.5672182821744454</v>
      </c>
      <c r="BQ33"/>
      <c r="BR33" s="303"/>
      <c r="BW33" s="1"/>
      <c r="BX33" s="1"/>
    </row>
    <row r="34" spans="1:76" ht="13.5">
      <c r="A34" s="5" t="s">
        <v>24</v>
      </c>
      <c r="B34" s="111">
        <v>18657.872000000003</v>
      </c>
      <c r="C34" s="20">
        <v>11806.72161</v>
      </c>
      <c r="D34" s="6">
        <v>11101.059205</v>
      </c>
      <c r="E34" s="15">
        <v>16250.33323</v>
      </c>
      <c r="F34" s="193">
        <v>18031.259452999995</v>
      </c>
      <c r="G34" s="193">
        <v>19885.110030000003</v>
      </c>
      <c r="H34" s="163">
        <v>13857.507399999999</v>
      </c>
      <c r="I34" s="172">
        <v>1912.7509200000004</v>
      </c>
      <c r="J34" s="172">
        <v>1700.20153</v>
      </c>
      <c r="K34" s="172">
        <v>1250.3227199999997</v>
      </c>
      <c r="L34" s="172">
        <v>561.8096400000002</v>
      </c>
      <c r="M34" s="172">
        <v>863.28828</v>
      </c>
      <c r="N34" s="172">
        <v>1774.7311699999998</v>
      </c>
      <c r="O34" s="172">
        <v>1164.51573</v>
      </c>
      <c r="P34" s="172">
        <v>945.15704</v>
      </c>
      <c r="Q34" s="172">
        <v>1018.1881999999998</v>
      </c>
      <c r="R34" s="172">
        <v>1048.6462999999999</v>
      </c>
      <c r="S34" s="172">
        <v>606.72325</v>
      </c>
      <c r="T34" s="172">
        <v>1011.17262</v>
      </c>
      <c r="U34" s="201">
        <f t="shared" si="24"/>
        <v>13857.5074</v>
      </c>
      <c r="V34" s="201">
        <f t="shared" si="25"/>
        <v>13857.5074</v>
      </c>
      <c r="W34" s="173">
        <v>1128.78335</v>
      </c>
      <c r="X34" s="173">
        <v>842.4923599999997</v>
      </c>
      <c r="Y34" s="173">
        <v>2050.97942</v>
      </c>
      <c r="Z34" s="173">
        <v>1498.04899</v>
      </c>
      <c r="AA34" s="173">
        <v>883.3567999999999</v>
      </c>
      <c r="AB34" s="173">
        <v>899.7716900000001</v>
      </c>
      <c r="AC34" s="173">
        <v>2554.02653</v>
      </c>
      <c r="AD34" s="173">
        <v>866.67565</v>
      </c>
      <c r="AE34" s="173">
        <v>790.7641000000002</v>
      </c>
      <c r="AF34" s="173">
        <v>1186.97727</v>
      </c>
      <c r="AG34" s="173">
        <v>1880.82346</v>
      </c>
      <c r="AH34" s="173">
        <v>1547.5275599999998</v>
      </c>
      <c r="AI34" s="204">
        <f t="shared" si="26"/>
        <v>16130.227179999998</v>
      </c>
      <c r="AJ34" s="204">
        <f t="shared" si="27"/>
        <v>16130.227179999998</v>
      </c>
      <c r="AK34" s="173">
        <v>1537.7765100000001</v>
      </c>
      <c r="AL34" s="173">
        <v>1144.2389100000003</v>
      </c>
      <c r="AM34" s="173">
        <v>1418.91043</v>
      </c>
      <c r="AN34" s="173">
        <v>1266.2092399999997</v>
      </c>
      <c r="AO34" s="173">
        <v>1028.00978</v>
      </c>
      <c r="AP34" s="173">
        <v>2100.52565</v>
      </c>
      <c r="AQ34" s="173">
        <v>867.7277899999999</v>
      </c>
      <c r="AR34" s="173">
        <v>1121.2705099999998</v>
      </c>
      <c r="AS34" s="173">
        <v>736.1532700000002</v>
      </c>
      <c r="AT34" s="173">
        <v>1143.1101999999998</v>
      </c>
      <c r="AU34" s="173">
        <v>1380.6389000000001</v>
      </c>
      <c r="AV34" s="173">
        <v>1214.46726</v>
      </c>
      <c r="AW34" s="280">
        <f t="shared" si="31"/>
        <v>14959.03845</v>
      </c>
      <c r="AX34" s="201">
        <f t="shared" si="28"/>
        <v>14959.03845</v>
      </c>
      <c r="AY34" s="173">
        <v>1353.5207100000002</v>
      </c>
      <c r="AZ34" s="173">
        <v>1176.7290600000001</v>
      </c>
      <c r="BA34" s="173">
        <v>1411.40927</v>
      </c>
      <c r="BB34" s="173">
        <v>1597.0846499999998</v>
      </c>
      <c r="BC34" s="173">
        <v>1143.7172349999998</v>
      </c>
      <c r="BD34" s="173">
        <v>845.2349699999999</v>
      </c>
      <c r="BE34" s="173">
        <v>875.8303100000002</v>
      </c>
      <c r="BF34" s="173">
        <v>849.6902299999998</v>
      </c>
      <c r="BG34" s="173">
        <v>1312.0479699999994</v>
      </c>
      <c r="BH34" s="173">
        <v>1150.10645</v>
      </c>
      <c r="BI34" s="173">
        <v>1345.2089499999997</v>
      </c>
      <c r="BJ34" s="173">
        <v>1319.6340200000002</v>
      </c>
      <c r="BK34" s="280">
        <v>14380.213824999999</v>
      </c>
      <c r="BL34" s="201">
        <f t="shared" si="32"/>
        <v>14380.213824999999</v>
      </c>
      <c r="BM34" s="201">
        <v>1197.7048800000002</v>
      </c>
      <c r="BN34" s="305">
        <f t="shared" si="29"/>
        <v>-22.114502841508475</v>
      </c>
      <c r="BO34" s="154">
        <f t="shared" si="30"/>
        <v>-11.51189108883306</v>
      </c>
      <c r="BP34" s="155">
        <f t="shared" si="33"/>
        <v>59.41451615675616</v>
      </c>
      <c r="BQ34"/>
      <c r="BR34" s="303"/>
      <c r="BW34" s="1"/>
      <c r="BX34" s="1"/>
    </row>
    <row r="35" spans="1:76" ht="13.5">
      <c r="A35" s="21" t="s">
        <v>1</v>
      </c>
      <c r="B35" s="115">
        <v>515.2750000000001</v>
      </c>
      <c r="C35" s="20">
        <v>529.3298</v>
      </c>
      <c r="D35" s="6">
        <v>494.868415</v>
      </c>
      <c r="E35" s="15">
        <v>971.15867</v>
      </c>
      <c r="F35" s="193">
        <v>2011.0055899999988</v>
      </c>
      <c r="G35" s="193">
        <v>1261.113325</v>
      </c>
      <c r="H35" s="163">
        <v>2119.402395</v>
      </c>
      <c r="I35" s="172">
        <v>82.96611</v>
      </c>
      <c r="J35" s="172">
        <v>219.56595199999995</v>
      </c>
      <c r="K35" s="172">
        <v>356.77655000000004</v>
      </c>
      <c r="L35" s="172">
        <v>29.22951</v>
      </c>
      <c r="M35" s="172">
        <v>41.651525</v>
      </c>
      <c r="N35" s="172">
        <v>268.67101199999996</v>
      </c>
      <c r="O35" s="172">
        <v>135.964546</v>
      </c>
      <c r="P35" s="172">
        <v>432.89511</v>
      </c>
      <c r="Q35" s="172">
        <v>55.43857999999999</v>
      </c>
      <c r="R35" s="172">
        <v>92.62217999999999</v>
      </c>
      <c r="S35" s="172">
        <v>51.38088</v>
      </c>
      <c r="T35" s="172">
        <v>352.24044</v>
      </c>
      <c r="U35" s="201">
        <f t="shared" si="24"/>
        <v>2119.4023949999996</v>
      </c>
      <c r="V35" s="201">
        <f t="shared" si="25"/>
        <v>2119.4023949999996</v>
      </c>
      <c r="W35" s="173">
        <v>103.40163000000001</v>
      </c>
      <c r="X35" s="173">
        <v>318.41952000000003</v>
      </c>
      <c r="Y35" s="173">
        <v>195.46106000000003</v>
      </c>
      <c r="Z35" s="173">
        <v>37.23622</v>
      </c>
      <c r="AA35" s="173">
        <v>119.53476</v>
      </c>
      <c r="AB35" s="173">
        <v>27.022930000000002</v>
      </c>
      <c r="AC35" s="173">
        <v>47.554370000000006</v>
      </c>
      <c r="AD35" s="173">
        <v>48.798989999999996</v>
      </c>
      <c r="AE35" s="173">
        <v>40.07544</v>
      </c>
      <c r="AF35" s="173">
        <v>45.90207</v>
      </c>
      <c r="AG35" s="173">
        <v>79.35583</v>
      </c>
      <c r="AH35" s="173">
        <v>42.057909999999985</v>
      </c>
      <c r="AI35" s="204">
        <f t="shared" si="26"/>
        <v>1104.82073</v>
      </c>
      <c r="AJ35" s="204">
        <f t="shared" si="27"/>
        <v>1104.82073</v>
      </c>
      <c r="AK35" s="173">
        <v>33.14893</v>
      </c>
      <c r="AL35" s="173">
        <v>34.33657000000001</v>
      </c>
      <c r="AM35" s="173">
        <v>43.87425999999999</v>
      </c>
      <c r="AN35" s="173">
        <v>64.21299</v>
      </c>
      <c r="AO35" s="173">
        <v>31.73619</v>
      </c>
      <c r="AP35" s="173">
        <v>60.184470000000005</v>
      </c>
      <c r="AQ35" s="173">
        <v>25.43551</v>
      </c>
      <c r="AR35" s="173">
        <v>22.054940000000002</v>
      </c>
      <c r="AS35" s="173">
        <v>31.142599999999998</v>
      </c>
      <c r="AT35" s="173">
        <v>26.93603</v>
      </c>
      <c r="AU35" s="173">
        <v>37.03415</v>
      </c>
      <c r="AV35" s="173">
        <v>48.17628</v>
      </c>
      <c r="AW35" s="280">
        <f t="shared" si="31"/>
        <v>458.27292000000006</v>
      </c>
      <c r="AX35" s="201">
        <f t="shared" si="28"/>
        <v>458.27292000000006</v>
      </c>
      <c r="AY35" s="173">
        <v>27.73054000000001</v>
      </c>
      <c r="AZ35" s="173">
        <v>26.08922</v>
      </c>
      <c r="BA35" s="173">
        <v>46.85211</v>
      </c>
      <c r="BB35" s="173">
        <v>39.6434</v>
      </c>
      <c r="BC35" s="173">
        <v>30.729039999999998</v>
      </c>
      <c r="BD35" s="173">
        <v>31.037290000000002</v>
      </c>
      <c r="BE35" s="173">
        <v>46.59135</v>
      </c>
      <c r="BF35" s="173">
        <v>29.443360000000002</v>
      </c>
      <c r="BG35" s="173">
        <v>28.9828</v>
      </c>
      <c r="BH35" s="173">
        <v>38.068200000000004</v>
      </c>
      <c r="BI35" s="173">
        <v>39.32269</v>
      </c>
      <c r="BJ35" s="173">
        <v>22.520930000000003</v>
      </c>
      <c r="BK35" s="280">
        <v>407.01093000000003</v>
      </c>
      <c r="BL35" s="201">
        <f t="shared" si="32"/>
        <v>407.01093000000003</v>
      </c>
      <c r="BM35" s="201">
        <v>36.6604</v>
      </c>
      <c r="BN35" s="305">
        <f t="shared" si="29"/>
        <v>10.593011599469433</v>
      </c>
      <c r="BO35" s="154">
        <f t="shared" si="30"/>
        <v>32.202257871646175</v>
      </c>
      <c r="BP35" s="155">
        <f t="shared" si="33"/>
        <v>1.8186115498779158</v>
      </c>
      <c r="BQ35"/>
      <c r="BR35" s="303"/>
      <c r="BW35" s="1"/>
      <c r="BX35" s="1"/>
    </row>
    <row r="36" spans="1:76" s="42" customFormat="1" ht="13.5">
      <c r="A36" s="8" t="s">
        <v>2</v>
      </c>
      <c r="B36" s="112">
        <v>26320.076000000005</v>
      </c>
      <c r="C36" s="22">
        <v>17461.13598</v>
      </c>
      <c r="D36" s="9">
        <v>17593.035884</v>
      </c>
      <c r="E36" s="16">
        <v>24826.783906</v>
      </c>
      <c r="F36" s="196">
        <v>27998.0301294</v>
      </c>
      <c r="G36" s="196">
        <v>28770.772865</v>
      </c>
      <c r="H36" s="165">
        <v>21298.340255</v>
      </c>
      <c r="I36" s="174">
        <f>SUM(I26:I35)</f>
        <v>2517.88266</v>
      </c>
      <c r="J36" s="174">
        <f aca="true" t="shared" si="34" ref="J36:T36">SUM(J26:J35)</f>
        <v>2510.194332</v>
      </c>
      <c r="K36" s="174">
        <f t="shared" si="34"/>
        <v>1948.7327699999996</v>
      </c>
      <c r="L36" s="174">
        <f t="shared" si="34"/>
        <v>721.8587600000002</v>
      </c>
      <c r="M36" s="174">
        <f t="shared" si="34"/>
        <v>1156.200085</v>
      </c>
      <c r="N36" s="174">
        <f t="shared" si="34"/>
        <v>2606.3356819999995</v>
      </c>
      <c r="O36" s="174">
        <f t="shared" si="34"/>
        <v>1820.486136</v>
      </c>
      <c r="P36" s="174">
        <f t="shared" si="34"/>
        <v>1834.77988</v>
      </c>
      <c r="Q36" s="174">
        <f t="shared" si="34"/>
        <v>1495.7785</v>
      </c>
      <c r="R36" s="174">
        <f t="shared" si="34"/>
        <v>1551.30964</v>
      </c>
      <c r="S36" s="174">
        <f t="shared" si="34"/>
        <v>1206.47083</v>
      </c>
      <c r="T36" s="174">
        <f t="shared" si="34"/>
        <v>1928.3109800000002</v>
      </c>
      <c r="U36" s="202">
        <f t="shared" si="24"/>
        <v>21298.340254999996</v>
      </c>
      <c r="V36" s="202">
        <f t="shared" si="25"/>
        <v>21298.340254999996</v>
      </c>
      <c r="W36" s="233">
        <f>SUM(W26:W35)</f>
        <v>1924.63266</v>
      </c>
      <c r="X36" s="233">
        <f aca="true" t="shared" si="35" ref="X36:AH36">SUM(X26:X35)</f>
        <v>1864.43394</v>
      </c>
      <c r="Y36" s="233">
        <f t="shared" si="35"/>
        <v>2908.2341</v>
      </c>
      <c r="Z36" s="233">
        <f t="shared" si="35"/>
        <v>2006.39544</v>
      </c>
      <c r="AA36" s="233">
        <f t="shared" si="35"/>
        <v>1434.2887299999998</v>
      </c>
      <c r="AB36" s="233">
        <f t="shared" si="35"/>
        <v>1415.3817400000003</v>
      </c>
      <c r="AC36" s="233">
        <f t="shared" si="35"/>
        <v>3693.1018599999998</v>
      </c>
      <c r="AD36" s="233">
        <f t="shared" si="35"/>
        <v>1752.1751900000002</v>
      </c>
      <c r="AE36" s="233">
        <f t="shared" si="35"/>
        <v>1968.3961600000002</v>
      </c>
      <c r="AF36" s="233">
        <f t="shared" si="35"/>
        <v>2103.8958700000003</v>
      </c>
      <c r="AG36" s="233">
        <f t="shared" si="35"/>
        <v>3157.56959</v>
      </c>
      <c r="AH36" s="233">
        <f t="shared" si="35"/>
        <v>2520.7524499999995</v>
      </c>
      <c r="AI36" s="205">
        <f t="shared" si="26"/>
        <v>26749.25773</v>
      </c>
      <c r="AJ36" s="205">
        <f t="shared" si="27"/>
        <v>26749.25773</v>
      </c>
      <c r="AK36" s="233">
        <f aca="true" t="shared" si="36" ref="AK36:AQ36">SUM(AK26:AK35)</f>
        <v>2313.86251</v>
      </c>
      <c r="AL36" s="233">
        <f t="shared" si="36"/>
        <v>1998.9848900000002</v>
      </c>
      <c r="AM36" s="233">
        <f t="shared" si="36"/>
        <v>2313.59962</v>
      </c>
      <c r="AN36" s="233">
        <f t="shared" si="36"/>
        <v>2165.2629399999996</v>
      </c>
      <c r="AO36" s="233">
        <f t="shared" si="36"/>
        <v>1682.6570300000003</v>
      </c>
      <c r="AP36" s="233">
        <f t="shared" si="36"/>
        <v>3570.77073</v>
      </c>
      <c r="AQ36" s="233">
        <f t="shared" si="36"/>
        <v>1954.78408</v>
      </c>
      <c r="AR36" s="233">
        <f>SUM(AR26:AR35)</f>
        <v>1953.53926</v>
      </c>
      <c r="AS36" s="233">
        <f>SUM(AS26:AS35)</f>
        <v>1448.5294200000005</v>
      </c>
      <c r="AT36" s="233">
        <f>SUM(AT26:AT35)</f>
        <v>1925.07792</v>
      </c>
      <c r="AU36" s="233">
        <f>SUM(AU26:AU35)</f>
        <v>2369.23458</v>
      </c>
      <c r="AV36" s="233">
        <f>SUM(AV26:AV35)</f>
        <v>2033.6148099999998</v>
      </c>
      <c r="AW36" s="281">
        <f>SUM(AK36:AV36)</f>
        <v>25729.91779</v>
      </c>
      <c r="AX36" s="202">
        <f t="shared" si="28"/>
        <v>25729.91779</v>
      </c>
      <c r="AY36" s="233">
        <f aca="true" t="shared" si="37" ref="AY36:BD36">SUM(AY26:AY35)</f>
        <v>2033.5558600000004</v>
      </c>
      <c r="AZ36" s="233">
        <f t="shared" si="37"/>
        <v>2095.6996</v>
      </c>
      <c r="BA36" s="233">
        <f t="shared" si="37"/>
        <v>2374.04529</v>
      </c>
      <c r="BB36" s="233">
        <f t="shared" si="37"/>
        <v>2470.8996199999997</v>
      </c>
      <c r="BC36" s="233">
        <f t="shared" si="37"/>
        <v>2137.801675</v>
      </c>
      <c r="BD36" s="233">
        <f t="shared" si="37"/>
        <v>1576.48714</v>
      </c>
      <c r="BE36" s="233">
        <f aca="true" t="shared" si="38" ref="BE36:BJ36">SUM(BE26:BE35)</f>
        <v>1496.5533000000003</v>
      </c>
      <c r="BF36" s="233">
        <f t="shared" si="38"/>
        <v>1517.6723649999997</v>
      </c>
      <c r="BG36" s="233">
        <f t="shared" si="38"/>
        <v>2188.0308899999995</v>
      </c>
      <c r="BH36" s="233">
        <f t="shared" si="38"/>
        <v>1931.1593</v>
      </c>
      <c r="BI36" s="233">
        <f t="shared" si="38"/>
        <v>2539.1625299999996</v>
      </c>
      <c r="BJ36" s="233">
        <f t="shared" si="38"/>
        <v>2142.0861000000004</v>
      </c>
      <c r="BK36" s="281">
        <v>24503.15367</v>
      </c>
      <c r="BL36" s="202">
        <f>SUM(AY36:BJ36)</f>
        <v>24503.15367</v>
      </c>
      <c r="BM36" s="202">
        <f>SUM(BM26:BM35)</f>
        <v>2015.8455500000002</v>
      </c>
      <c r="BN36" s="306">
        <f t="shared" si="29"/>
        <v>-12.87963129667543</v>
      </c>
      <c r="BO36" s="156">
        <f t="shared" si="30"/>
        <v>-0.8709035413465436</v>
      </c>
      <c r="BP36" s="157">
        <f t="shared" si="33"/>
        <v>100</v>
      </c>
      <c r="BR36" s="330"/>
      <c r="BW36" s="331"/>
      <c r="BX36" s="331"/>
    </row>
    <row r="37" spans="1:72" ht="13.5">
      <c r="A37" s="11"/>
      <c r="B37" s="116"/>
      <c r="C37" s="23"/>
      <c r="D37" s="23"/>
      <c r="E37" s="23"/>
      <c r="F37" s="107"/>
      <c r="G37" s="107"/>
      <c r="H37" s="102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2"/>
      <c r="BO37" s="125"/>
      <c r="BP37" s="122"/>
      <c r="BS37"/>
      <c r="BT37" s="303"/>
    </row>
    <row r="38" spans="1:68" ht="13.5">
      <c r="A38" s="13" t="s">
        <v>25</v>
      </c>
      <c r="B38" s="99"/>
      <c r="C38" s="24"/>
      <c r="D38" s="14"/>
      <c r="E38" s="14"/>
      <c r="F38" s="105"/>
      <c r="G38" s="105"/>
      <c r="H38" s="100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0"/>
      <c r="BO38" s="105"/>
      <c r="BP38" s="105"/>
    </row>
    <row r="39" spans="1:70" ht="31.5" customHeight="1">
      <c r="A39" s="4" t="s">
        <v>5</v>
      </c>
      <c r="B39" s="110">
        <v>2014</v>
      </c>
      <c r="C39" s="4" t="s">
        <v>66</v>
      </c>
      <c r="D39" s="4" t="s">
        <v>65</v>
      </c>
      <c r="E39" s="4">
        <v>2017</v>
      </c>
      <c r="F39" s="192">
        <v>2018</v>
      </c>
      <c r="G39" s="192">
        <v>2019</v>
      </c>
      <c r="H39" s="110">
        <v>2020</v>
      </c>
      <c r="I39" s="98" t="s">
        <v>136</v>
      </c>
      <c r="J39" s="98" t="s">
        <v>137</v>
      </c>
      <c r="K39" s="98" t="s">
        <v>138</v>
      </c>
      <c r="L39" s="98" t="s">
        <v>139</v>
      </c>
      <c r="M39" s="98" t="s">
        <v>140</v>
      </c>
      <c r="N39" s="98" t="s">
        <v>141</v>
      </c>
      <c r="O39" s="98" t="s">
        <v>142</v>
      </c>
      <c r="P39" s="98" t="s">
        <v>143</v>
      </c>
      <c r="Q39" s="98" t="s">
        <v>144</v>
      </c>
      <c r="R39" s="98" t="s">
        <v>145</v>
      </c>
      <c r="S39" s="98" t="s">
        <v>146</v>
      </c>
      <c r="T39" s="98" t="s">
        <v>147</v>
      </c>
      <c r="U39" s="200">
        <v>2020</v>
      </c>
      <c r="V39" s="200" t="s">
        <v>156</v>
      </c>
      <c r="W39" s="98" t="s">
        <v>124</v>
      </c>
      <c r="X39" s="98" t="s">
        <v>125</v>
      </c>
      <c r="Y39" s="98" t="s">
        <v>126</v>
      </c>
      <c r="Z39" s="98" t="s">
        <v>127</v>
      </c>
      <c r="AA39" s="98" t="s">
        <v>128</v>
      </c>
      <c r="AB39" s="98" t="s">
        <v>163</v>
      </c>
      <c r="AC39" s="98" t="s">
        <v>130</v>
      </c>
      <c r="AD39" s="98" t="s">
        <v>131</v>
      </c>
      <c r="AE39" s="98" t="s">
        <v>132</v>
      </c>
      <c r="AF39" s="98" t="s">
        <v>133</v>
      </c>
      <c r="AG39" s="98" t="s">
        <v>134</v>
      </c>
      <c r="AH39" s="98" t="s">
        <v>135</v>
      </c>
      <c r="AI39" s="200">
        <v>2021</v>
      </c>
      <c r="AJ39" s="200" t="s">
        <v>174</v>
      </c>
      <c r="AK39" s="98" t="s">
        <v>123</v>
      </c>
      <c r="AL39" s="98" t="s">
        <v>122</v>
      </c>
      <c r="AM39" s="98" t="s">
        <v>121</v>
      </c>
      <c r="AN39" s="98" t="s">
        <v>120</v>
      </c>
      <c r="AO39" s="98" t="s">
        <v>119</v>
      </c>
      <c r="AP39" s="98" t="s">
        <v>155</v>
      </c>
      <c r="AQ39" s="98" t="s">
        <v>118</v>
      </c>
      <c r="AR39" s="98" t="s">
        <v>117</v>
      </c>
      <c r="AS39" s="98" t="s">
        <v>149</v>
      </c>
      <c r="AT39" s="98" t="s">
        <v>154</v>
      </c>
      <c r="AU39" s="98" t="s">
        <v>152</v>
      </c>
      <c r="AV39" s="98" t="s">
        <v>153</v>
      </c>
      <c r="AW39" s="200">
        <v>2022</v>
      </c>
      <c r="AX39" s="200" t="s">
        <v>175</v>
      </c>
      <c r="AY39" s="98" t="s">
        <v>157</v>
      </c>
      <c r="AZ39" s="98" t="s">
        <v>158</v>
      </c>
      <c r="BA39" s="98" t="s">
        <v>159</v>
      </c>
      <c r="BB39" s="98" t="s">
        <v>160</v>
      </c>
      <c r="BC39" s="98" t="s">
        <v>161</v>
      </c>
      <c r="BD39" s="98" t="s">
        <v>162</v>
      </c>
      <c r="BE39" s="98" t="s">
        <v>165</v>
      </c>
      <c r="BF39" s="98" t="s">
        <v>167</v>
      </c>
      <c r="BG39" s="98" t="s">
        <v>169</v>
      </c>
      <c r="BH39" s="98" t="s">
        <v>170</v>
      </c>
      <c r="BI39" s="98" t="s">
        <v>171</v>
      </c>
      <c r="BJ39" s="98" t="s">
        <v>173</v>
      </c>
      <c r="BK39" s="200">
        <v>2023</v>
      </c>
      <c r="BL39" s="200" t="s">
        <v>172</v>
      </c>
      <c r="BM39" s="200" t="s">
        <v>177</v>
      </c>
      <c r="BN39" s="336" t="s">
        <v>179</v>
      </c>
      <c r="BO39" s="337" t="s">
        <v>178</v>
      </c>
      <c r="BP39" s="169" t="s">
        <v>6</v>
      </c>
      <c r="BR39"/>
    </row>
    <row r="40" spans="1:71" ht="13.5">
      <c r="A40" s="5" t="s">
        <v>12</v>
      </c>
      <c r="B40" s="111">
        <v>1636.3798259999999</v>
      </c>
      <c r="C40" s="6">
        <v>2392.217227</v>
      </c>
      <c r="D40" s="25">
        <v>1846.7438190000003</v>
      </c>
      <c r="E40" s="15">
        <v>2288.273314</v>
      </c>
      <c r="F40" s="193">
        <v>2626.075505</v>
      </c>
      <c r="G40" s="193">
        <v>2913.281239</v>
      </c>
      <c r="H40" s="163">
        <v>2409.219008</v>
      </c>
      <c r="I40" s="172">
        <v>262.426855</v>
      </c>
      <c r="J40" s="172">
        <v>228.529572</v>
      </c>
      <c r="K40" s="172">
        <v>181.993656</v>
      </c>
      <c r="L40" s="172">
        <v>49.042233</v>
      </c>
      <c r="M40" s="172">
        <v>85.957121</v>
      </c>
      <c r="N40" s="172">
        <v>368.852404</v>
      </c>
      <c r="O40" s="172">
        <v>267.188598</v>
      </c>
      <c r="P40" s="172">
        <v>116.537373</v>
      </c>
      <c r="Q40" s="172">
        <v>239.576231</v>
      </c>
      <c r="R40" s="172">
        <v>278.809713</v>
      </c>
      <c r="S40" s="172">
        <v>150.393256</v>
      </c>
      <c r="T40" s="172">
        <v>179.911996</v>
      </c>
      <c r="U40" s="201">
        <f aca="true" t="shared" si="39" ref="U40:U51">SUM(I40:T40)</f>
        <v>2409.2190079999996</v>
      </c>
      <c r="V40" s="201">
        <f aca="true" t="shared" si="40" ref="V40:V51">SUM(I40:T40)</f>
        <v>2409.2190079999996</v>
      </c>
      <c r="W40" s="172">
        <v>168.087816</v>
      </c>
      <c r="X40" s="172">
        <v>199.889109</v>
      </c>
      <c r="Y40" s="172">
        <v>369.643718</v>
      </c>
      <c r="Z40" s="172">
        <v>248.217962</v>
      </c>
      <c r="AA40" s="172">
        <v>180.289411</v>
      </c>
      <c r="AB40" s="172">
        <v>154.627708</v>
      </c>
      <c r="AC40" s="172">
        <v>988.567185</v>
      </c>
      <c r="AD40" s="172">
        <v>191.579647</v>
      </c>
      <c r="AE40" s="172">
        <v>253.19833</v>
      </c>
      <c r="AF40" s="172">
        <v>337.988549</v>
      </c>
      <c r="AG40" s="172">
        <v>683.822164</v>
      </c>
      <c r="AH40" s="172">
        <v>416.76493</v>
      </c>
      <c r="AI40" s="204">
        <f aca="true" t="shared" si="41" ref="AI40:AI51">SUM(W40:AH40)</f>
        <v>4192.676529</v>
      </c>
      <c r="AJ40" s="204">
        <f aca="true" t="shared" si="42" ref="AJ40:AJ51">SUM(W40:AH40)</f>
        <v>4192.676529</v>
      </c>
      <c r="AK40" s="172">
        <v>358.257675</v>
      </c>
      <c r="AL40" s="172">
        <v>291.848655</v>
      </c>
      <c r="AM40" s="172">
        <v>404.313725</v>
      </c>
      <c r="AN40" s="172">
        <v>328.006332</v>
      </c>
      <c r="AO40" s="172">
        <v>455.298481</v>
      </c>
      <c r="AP40" s="172">
        <v>1100.692591</v>
      </c>
      <c r="AQ40" s="172">
        <v>491.760954</v>
      </c>
      <c r="AR40" s="172">
        <v>834.872784</v>
      </c>
      <c r="AS40" s="172">
        <v>623.138742</v>
      </c>
      <c r="AT40" s="172">
        <v>661.639767</v>
      </c>
      <c r="AU40" s="172">
        <v>816.588243</v>
      </c>
      <c r="AV40" s="172">
        <v>776.538928</v>
      </c>
      <c r="AW40" s="204">
        <f>SUM(AK40:AV40)</f>
        <v>7142.956877</v>
      </c>
      <c r="AX40" s="201">
        <f aca="true" t="shared" si="43" ref="AX40:AX51">SUM(AK40:AV40)</f>
        <v>7142.956877</v>
      </c>
      <c r="AY40" s="172">
        <v>799.910207</v>
      </c>
      <c r="AZ40" s="172">
        <v>724.094211</v>
      </c>
      <c r="BA40" s="172">
        <v>782.697325</v>
      </c>
      <c r="BB40" s="172">
        <v>680.996925</v>
      </c>
      <c r="BC40" s="172">
        <v>728.861416</v>
      </c>
      <c r="BD40" s="172">
        <v>615.740302</v>
      </c>
      <c r="BE40" s="172">
        <v>574.99615</v>
      </c>
      <c r="BF40" s="172">
        <v>648.512193</v>
      </c>
      <c r="BG40" s="172">
        <v>817.873816</v>
      </c>
      <c r="BH40" s="172">
        <v>801.301868</v>
      </c>
      <c r="BI40" s="172">
        <v>801.795048</v>
      </c>
      <c r="BJ40" s="172">
        <v>664.198927</v>
      </c>
      <c r="BK40" s="204">
        <v>8640.978388</v>
      </c>
      <c r="BL40" s="201">
        <f>SUM(AY40:BJ40)</f>
        <v>8640.978388</v>
      </c>
      <c r="BM40" s="201">
        <v>708.429956</v>
      </c>
      <c r="BN40" s="305">
        <f aca="true" t="shared" si="44" ref="BN40:BN51">+(BM40-AK40)/AK40*100</f>
        <v>97.74313446320443</v>
      </c>
      <c r="BO40" s="154">
        <f aca="true" t="shared" si="45" ref="BO40:BO51">+(BM40-AY40)/AY40*100</f>
        <v>-11.436315001291147</v>
      </c>
      <c r="BP40" s="155">
        <f>+BM40/BM$51*100</f>
        <v>8.221352398785386</v>
      </c>
      <c r="BR40" s="309"/>
      <c r="BS40" s="317"/>
    </row>
    <row r="41" spans="1:71" ht="13.5">
      <c r="A41" s="5" t="s">
        <v>18</v>
      </c>
      <c r="B41" s="111">
        <v>3375.4132079999995</v>
      </c>
      <c r="C41" s="6">
        <v>1970.815966</v>
      </c>
      <c r="D41" s="25">
        <v>2464.2145910000004</v>
      </c>
      <c r="E41" s="15">
        <v>3213.237193</v>
      </c>
      <c r="F41" s="193">
        <v>3485.106051</v>
      </c>
      <c r="G41" s="193">
        <v>3521.606584</v>
      </c>
      <c r="H41" s="163">
        <v>3235.054829</v>
      </c>
      <c r="I41" s="172">
        <v>204.574071</v>
      </c>
      <c r="J41" s="172">
        <v>237.69166</v>
      </c>
      <c r="K41" s="172">
        <v>144.187899</v>
      </c>
      <c r="L41" s="172">
        <v>43.214987</v>
      </c>
      <c r="M41" s="172">
        <v>109.35444</v>
      </c>
      <c r="N41" s="172">
        <v>367.420919</v>
      </c>
      <c r="O41" s="172">
        <v>376.389493</v>
      </c>
      <c r="P41" s="172">
        <v>391.770724</v>
      </c>
      <c r="Q41" s="172">
        <v>258.398315</v>
      </c>
      <c r="R41" s="172">
        <v>255.865927</v>
      </c>
      <c r="S41" s="172">
        <v>419.11796</v>
      </c>
      <c r="T41" s="172">
        <v>427.068434</v>
      </c>
      <c r="U41" s="201">
        <f t="shared" si="39"/>
        <v>3235.0548289999997</v>
      </c>
      <c r="V41" s="201">
        <f t="shared" si="40"/>
        <v>3235.0548289999997</v>
      </c>
      <c r="W41" s="172">
        <v>494.078207</v>
      </c>
      <c r="X41" s="172">
        <v>472.895842</v>
      </c>
      <c r="Y41" s="172">
        <v>389.534062</v>
      </c>
      <c r="Z41" s="172">
        <v>302.758192</v>
      </c>
      <c r="AA41" s="172">
        <v>214.620679</v>
      </c>
      <c r="AB41" s="172">
        <v>425.332238</v>
      </c>
      <c r="AC41" s="172">
        <v>964.707534</v>
      </c>
      <c r="AD41" s="172">
        <v>956.812332</v>
      </c>
      <c r="AE41" s="172">
        <v>1599.053551</v>
      </c>
      <c r="AF41" s="172">
        <v>929.3505</v>
      </c>
      <c r="AG41" s="172">
        <v>1042.071136</v>
      </c>
      <c r="AH41" s="172">
        <v>671.192933</v>
      </c>
      <c r="AI41" s="204">
        <f t="shared" si="41"/>
        <v>8462.407206</v>
      </c>
      <c r="AJ41" s="204">
        <f t="shared" si="42"/>
        <v>8462.407206</v>
      </c>
      <c r="AK41" s="172">
        <v>694.21768</v>
      </c>
      <c r="AL41" s="172">
        <v>657.127851</v>
      </c>
      <c r="AM41" s="172">
        <v>751.230134</v>
      </c>
      <c r="AN41" s="172">
        <v>1072.336911</v>
      </c>
      <c r="AO41" s="172">
        <v>739.712584</v>
      </c>
      <c r="AP41" s="172">
        <v>2449.178377</v>
      </c>
      <c r="AQ41" s="172">
        <v>2128.697792</v>
      </c>
      <c r="AR41" s="172">
        <v>1362.755488</v>
      </c>
      <c r="AS41" s="172">
        <v>1104.902012</v>
      </c>
      <c r="AT41" s="172">
        <v>804.253255</v>
      </c>
      <c r="AU41" s="172">
        <v>721.907173</v>
      </c>
      <c r="AV41" s="172">
        <v>688.175099</v>
      </c>
      <c r="AW41" s="204">
        <f aca="true" t="shared" si="46" ref="AW41:AW50">SUM(AK41:AV41)</f>
        <v>13174.494356</v>
      </c>
      <c r="AX41" s="201">
        <f t="shared" si="43"/>
        <v>13174.494356</v>
      </c>
      <c r="AY41" s="172">
        <v>631.203843</v>
      </c>
      <c r="AZ41" s="172">
        <v>725.935015</v>
      </c>
      <c r="BA41" s="172">
        <v>971.016446</v>
      </c>
      <c r="BB41" s="172">
        <v>920.111759</v>
      </c>
      <c r="BC41" s="172">
        <v>1125.12283</v>
      </c>
      <c r="BD41" s="172">
        <v>684.693529</v>
      </c>
      <c r="BE41" s="172">
        <v>556.861981</v>
      </c>
      <c r="BF41" s="172">
        <v>754.56104</v>
      </c>
      <c r="BG41" s="172">
        <v>979.500113</v>
      </c>
      <c r="BH41" s="172">
        <v>817.435922</v>
      </c>
      <c r="BI41" s="172">
        <v>1300.837066</v>
      </c>
      <c r="BJ41" s="172">
        <v>925.51014</v>
      </c>
      <c r="BK41" s="204">
        <v>10392.789684000001</v>
      </c>
      <c r="BL41" s="201">
        <f aca="true" t="shared" si="47" ref="BL41:BL50">SUM(AY41:BJ41)</f>
        <v>10392.789684000001</v>
      </c>
      <c r="BM41" s="201">
        <v>808.058303</v>
      </c>
      <c r="BN41" s="305">
        <f t="shared" si="44"/>
        <v>16.398404460111134</v>
      </c>
      <c r="BO41" s="154">
        <f t="shared" si="45"/>
        <v>28.018596838612726</v>
      </c>
      <c r="BP41" s="155">
        <f aca="true" t="shared" si="48" ref="BP41:BP50">+BM41/BM$51*100</f>
        <v>9.377542566434755</v>
      </c>
      <c r="BR41" s="309"/>
      <c r="BS41" s="317"/>
    </row>
    <row r="42" spans="1:71" ht="15.75">
      <c r="A42" s="5" t="s">
        <v>112</v>
      </c>
      <c r="B42" s="111">
        <v>1148.130085</v>
      </c>
      <c r="C42" s="6">
        <v>776.712584</v>
      </c>
      <c r="D42" s="25">
        <v>656.7540150000001</v>
      </c>
      <c r="E42" s="15">
        <v>781.56231</v>
      </c>
      <c r="F42" s="193">
        <v>971.330009</v>
      </c>
      <c r="G42" s="193">
        <v>1002.712907</v>
      </c>
      <c r="H42" s="163">
        <v>352.071745</v>
      </c>
      <c r="I42" s="172">
        <v>85.007142</v>
      </c>
      <c r="J42" s="172">
        <v>0.029316</v>
      </c>
      <c r="K42" s="172">
        <v>13.121466</v>
      </c>
      <c r="L42" s="172">
        <v>15.715441</v>
      </c>
      <c r="M42" s="172">
        <v>22.899608</v>
      </c>
      <c r="N42" s="172">
        <v>44.572597</v>
      </c>
      <c r="O42" s="172">
        <v>15.173255</v>
      </c>
      <c r="P42" s="172">
        <v>18.079826</v>
      </c>
      <c r="Q42" s="172">
        <v>1.618418</v>
      </c>
      <c r="R42" s="172">
        <v>3.587126</v>
      </c>
      <c r="S42" s="172">
        <v>36.502707</v>
      </c>
      <c r="T42" s="172">
        <v>95.764843</v>
      </c>
      <c r="U42" s="201">
        <f t="shared" si="39"/>
        <v>352.07174499999996</v>
      </c>
      <c r="V42" s="201">
        <f t="shared" si="40"/>
        <v>352.07174499999996</v>
      </c>
      <c r="W42" s="172">
        <v>132.738222</v>
      </c>
      <c r="X42" s="172">
        <v>41.389365</v>
      </c>
      <c r="Y42" s="172">
        <v>94.251157</v>
      </c>
      <c r="Z42" s="172">
        <v>123.554592</v>
      </c>
      <c r="AA42" s="172">
        <v>37.568517</v>
      </c>
      <c r="AB42" s="172">
        <v>80.504016</v>
      </c>
      <c r="AC42" s="172">
        <v>31.770935</v>
      </c>
      <c r="AD42" s="172">
        <v>30.214828</v>
      </c>
      <c r="AE42" s="172">
        <v>43.53053</v>
      </c>
      <c r="AF42" s="172">
        <v>1.858524</v>
      </c>
      <c r="AG42" s="172">
        <v>139.820833</v>
      </c>
      <c r="AH42" s="172">
        <v>121.841478</v>
      </c>
      <c r="AI42" s="204">
        <f t="shared" si="41"/>
        <v>879.042997</v>
      </c>
      <c r="AJ42" s="204">
        <f t="shared" si="42"/>
        <v>879.042997</v>
      </c>
      <c r="AK42" s="172">
        <v>96.263158</v>
      </c>
      <c r="AL42" s="172">
        <v>8.013197</v>
      </c>
      <c r="AM42" s="172">
        <v>71.16181</v>
      </c>
      <c r="AN42" s="172">
        <v>68.789701</v>
      </c>
      <c r="AO42" s="172">
        <v>73.007771</v>
      </c>
      <c r="AP42" s="172">
        <v>97.016098</v>
      </c>
      <c r="AQ42" s="172">
        <v>44.834338</v>
      </c>
      <c r="AR42" s="172">
        <v>45.983442</v>
      </c>
      <c r="AS42" s="172">
        <v>0.543562</v>
      </c>
      <c r="AT42" s="172">
        <v>0</v>
      </c>
      <c r="AU42" s="172">
        <v>318.986333</v>
      </c>
      <c r="AV42" s="172">
        <v>235.941241</v>
      </c>
      <c r="AW42" s="204">
        <f t="shared" si="46"/>
        <v>1060.540651</v>
      </c>
      <c r="AX42" s="201">
        <f t="shared" si="43"/>
        <v>1060.540651</v>
      </c>
      <c r="AY42" s="172">
        <v>134.692514</v>
      </c>
      <c r="AZ42" s="172">
        <v>17.854671</v>
      </c>
      <c r="BA42" s="172">
        <v>194.705616</v>
      </c>
      <c r="BB42" s="172">
        <v>193.781812</v>
      </c>
      <c r="BC42" s="172">
        <v>122.389081</v>
      </c>
      <c r="BD42" s="172">
        <v>79.418467</v>
      </c>
      <c r="BE42" s="172">
        <v>59.595388</v>
      </c>
      <c r="BF42" s="172">
        <v>45.488279</v>
      </c>
      <c r="BG42" s="172">
        <v>75.849161</v>
      </c>
      <c r="BH42" s="172">
        <v>0</v>
      </c>
      <c r="BI42" s="172">
        <v>363.918166</v>
      </c>
      <c r="BJ42" s="172">
        <v>149.585501</v>
      </c>
      <c r="BK42" s="204">
        <v>1437.278656</v>
      </c>
      <c r="BL42" s="201">
        <f t="shared" si="47"/>
        <v>1437.278656</v>
      </c>
      <c r="BM42" s="201">
        <v>138.052356</v>
      </c>
      <c r="BN42" s="305">
        <f t="shared" si="44"/>
        <v>43.41141394924941</v>
      </c>
      <c r="BO42" s="154">
        <f t="shared" si="45"/>
        <v>2.494453403698453</v>
      </c>
      <c r="BP42" s="155">
        <f t="shared" si="48"/>
        <v>1.6021020265249404</v>
      </c>
      <c r="BR42" s="309"/>
      <c r="BS42" s="317"/>
    </row>
    <row r="43" spans="1:71" ht="13.5">
      <c r="A43" s="5" t="s">
        <v>0</v>
      </c>
      <c r="B43" s="111">
        <v>2617.029388</v>
      </c>
      <c r="C43" s="6">
        <v>2049.6074430000003</v>
      </c>
      <c r="D43" s="25">
        <v>2623.1322999999998</v>
      </c>
      <c r="E43" s="15">
        <v>3336.066033</v>
      </c>
      <c r="F43" s="193">
        <v>4315.999644</v>
      </c>
      <c r="G43" s="193">
        <v>5028.569627</v>
      </c>
      <c r="H43" s="163">
        <v>3068.361521</v>
      </c>
      <c r="I43" s="172">
        <v>373.729163</v>
      </c>
      <c r="J43" s="172">
        <v>362.669283</v>
      </c>
      <c r="K43" s="172">
        <v>321.022477</v>
      </c>
      <c r="L43" s="172">
        <v>65.353697</v>
      </c>
      <c r="M43" s="172">
        <v>165.609606</v>
      </c>
      <c r="N43" s="172">
        <v>249.859369</v>
      </c>
      <c r="O43" s="172">
        <v>210.812876</v>
      </c>
      <c r="P43" s="172">
        <v>133.691955</v>
      </c>
      <c r="Q43" s="172">
        <v>366.447859</v>
      </c>
      <c r="R43" s="172">
        <v>283.292861</v>
      </c>
      <c r="S43" s="172">
        <v>289.413056</v>
      </c>
      <c r="T43" s="172">
        <v>246.459319</v>
      </c>
      <c r="U43" s="201">
        <f t="shared" si="39"/>
        <v>3068.361521</v>
      </c>
      <c r="V43" s="201">
        <f t="shared" si="40"/>
        <v>3068.361521</v>
      </c>
      <c r="W43" s="172">
        <v>473.168303</v>
      </c>
      <c r="X43" s="172">
        <v>336.974692</v>
      </c>
      <c r="Y43" s="172">
        <v>444.655099</v>
      </c>
      <c r="Z43" s="172">
        <v>543.773888</v>
      </c>
      <c r="AA43" s="172">
        <v>585.689931</v>
      </c>
      <c r="AB43" s="172">
        <v>452.476359</v>
      </c>
      <c r="AC43" s="172">
        <v>721.102243</v>
      </c>
      <c r="AD43" s="172">
        <v>324.914064</v>
      </c>
      <c r="AE43" s="172">
        <v>344.093239</v>
      </c>
      <c r="AF43" s="172">
        <v>512.836724</v>
      </c>
      <c r="AG43" s="172">
        <v>670.192649</v>
      </c>
      <c r="AH43" s="172">
        <v>702.780016</v>
      </c>
      <c r="AI43" s="204">
        <f t="shared" si="41"/>
        <v>6112.657206999999</v>
      </c>
      <c r="AJ43" s="204">
        <f t="shared" si="42"/>
        <v>6112.657206999999</v>
      </c>
      <c r="AK43" s="172">
        <v>432.51027</v>
      </c>
      <c r="AL43" s="172">
        <v>427.121117</v>
      </c>
      <c r="AM43" s="172">
        <v>795.789653</v>
      </c>
      <c r="AN43" s="172">
        <v>991.304312</v>
      </c>
      <c r="AO43" s="172">
        <v>653.984489</v>
      </c>
      <c r="AP43" s="172">
        <v>469.263135</v>
      </c>
      <c r="AQ43" s="172">
        <v>741.1335</v>
      </c>
      <c r="AR43" s="172">
        <v>434.005914</v>
      </c>
      <c r="AS43" s="172">
        <v>481.444518</v>
      </c>
      <c r="AT43" s="172">
        <v>867.248855</v>
      </c>
      <c r="AU43" s="172">
        <v>701.370615</v>
      </c>
      <c r="AV43" s="172">
        <v>801.491112</v>
      </c>
      <c r="AW43" s="204">
        <f t="shared" si="46"/>
        <v>7796.667490000001</v>
      </c>
      <c r="AX43" s="201">
        <f t="shared" si="43"/>
        <v>7796.667490000001</v>
      </c>
      <c r="AY43" s="172">
        <v>507.4739</v>
      </c>
      <c r="AZ43" s="172">
        <v>648.190497</v>
      </c>
      <c r="BA43" s="172">
        <v>701.208587</v>
      </c>
      <c r="BB43" s="172">
        <v>845.848202</v>
      </c>
      <c r="BC43" s="172">
        <v>524.939524</v>
      </c>
      <c r="BD43" s="172">
        <v>648.039416</v>
      </c>
      <c r="BE43" s="172">
        <v>637.430323</v>
      </c>
      <c r="BF43" s="172">
        <v>400.586531</v>
      </c>
      <c r="BG43" s="172">
        <v>406.916339</v>
      </c>
      <c r="BH43" s="172">
        <v>781.734742</v>
      </c>
      <c r="BI43" s="172">
        <v>1059.602185</v>
      </c>
      <c r="BJ43" s="172">
        <v>715.578108</v>
      </c>
      <c r="BK43" s="204">
        <v>7877.548354</v>
      </c>
      <c r="BL43" s="201">
        <f t="shared" si="47"/>
        <v>7877.548354</v>
      </c>
      <c r="BM43" s="201">
        <v>871.436384</v>
      </c>
      <c r="BN43" s="305">
        <f t="shared" si="44"/>
        <v>101.48339691448251</v>
      </c>
      <c r="BO43" s="154">
        <f t="shared" si="45"/>
        <v>71.72043409523128</v>
      </c>
      <c r="BP43" s="155">
        <f t="shared" si="48"/>
        <v>10.113047232558394</v>
      </c>
      <c r="BR43" s="309"/>
      <c r="BS43" s="317"/>
    </row>
    <row r="44" spans="1:71" ht="13.5">
      <c r="A44" s="5" t="s">
        <v>19</v>
      </c>
      <c r="B44" s="111">
        <v>521.2736050000001</v>
      </c>
      <c r="C44" s="6">
        <v>481.4798609999999</v>
      </c>
      <c r="D44" s="25">
        <v>383.45451800000006</v>
      </c>
      <c r="E44" s="15">
        <v>494.456584</v>
      </c>
      <c r="F44" s="193">
        <v>1399.865481</v>
      </c>
      <c r="G44" s="193">
        <v>2272.306</v>
      </c>
      <c r="H44" s="163">
        <v>1580.697116</v>
      </c>
      <c r="I44" s="172">
        <v>93.102972</v>
      </c>
      <c r="J44" s="172">
        <v>215.808284</v>
      </c>
      <c r="K44" s="172">
        <v>38.889165</v>
      </c>
      <c r="L44" s="172">
        <v>12.995605</v>
      </c>
      <c r="M44" s="172">
        <v>83.272898</v>
      </c>
      <c r="N44" s="172">
        <v>218.40581</v>
      </c>
      <c r="O44" s="172">
        <v>182.095934</v>
      </c>
      <c r="P44" s="172">
        <v>206.94283</v>
      </c>
      <c r="Q44" s="172">
        <v>123.801807</v>
      </c>
      <c r="R44" s="172">
        <v>218.617619</v>
      </c>
      <c r="S44" s="172">
        <v>100.37675</v>
      </c>
      <c r="T44" s="172">
        <v>86.387442</v>
      </c>
      <c r="U44" s="201">
        <f t="shared" si="39"/>
        <v>1580.697116</v>
      </c>
      <c r="V44" s="201">
        <f t="shared" si="40"/>
        <v>1580.697116</v>
      </c>
      <c r="W44" s="172">
        <v>85.668175</v>
      </c>
      <c r="X44" s="172">
        <v>101.631173</v>
      </c>
      <c r="Y44" s="172">
        <v>107.125696</v>
      </c>
      <c r="Z44" s="172">
        <v>71.197615</v>
      </c>
      <c r="AA44" s="172">
        <v>138.56118</v>
      </c>
      <c r="AB44" s="172">
        <v>43.937312</v>
      </c>
      <c r="AC44" s="172">
        <v>169.055288</v>
      </c>
      <c r="AD44" s="172">
        <v>193.0172</v>
      </c>
      <c r="AE44" s="172">
        <v>212.782778</v>
      </c>
      <c r="AF44" s="172">
        <v>271.389332</v>
      </c>
      <c r="AG44" s="172">
        <v>301.905123</v>
      </c>
      <c r="AH44" s="172">
        <v>271.065436</v>
      </c>
      <c r="AI44" s="204">
        <f t="shared" si="41"/>
        <v>1967.336308</v>
      </c>
      <c r="AJ44" s="204">
        <f t="shared" si="42"/>
        <v>1967.336308</v>
      </c>
      <c r="AK44" s="172">
        <v>141.201042</v>
      </c>
      <c r="AL44" s="172">
        <v>163.801678</v>
      </c>
      <c r="AM44" s="172">
        <v>143.016464</v>
      </c>
      <c r="AN44" s="172">
        <v>286.240062</v>
      </c>
      <c r="AO44" s="172">
        <v>142.151126</v>
      </c>
      <c r="AP44" s="172">
        <v>762.331188</v>
      </c>
      <c r="AQ44" s="172">
        <v>124.01643</v>
      </c>
      <c r="AR44" s="172">
        <v>446.122044</v>
      </c>
      <c r="AS44" s="172">
        <v>318.884906</v>
      </c>
      <c r="AT44" s="172">
        <v>224.432074</v>
      </c>
      <c r="AU44" s="172">
        <v>625.106557</v>
      </c>
      <c r="AV44" s="172">
        <v>428.647806</v>
      </c>
      <c r="AW44" s="204">
        <f t="shared" si="46"/>
        <v>3805.951377</v>
      </c>
      <c r="AX44" s="201">
        <f t="shared" si="43"/>
        <v>3805.951377</v>
      </c>
      <c r="AY44" s="172">
        <v>188.009557</v>
      </c>
      <c r="AZ44" s="172">
        <v>283.795559</v>
      </c>
      <c r="BA44" s="172">
        <v>472.467997</v>
      </c>
      <c r="BB44" s="172">
        <v>419.829974</v>
      </c>
      <c r="BC44" s="172">
        <v>583.961683</v>
      </c>
      <c r="BD44" s="172">
        <v>447.776712</v>
      </c>
      <c r="BE44" s="172">
        <v>343.093437</v>
      </c>
      <c r="BF44" s="172">
        <v>294.326471</v>
      </c>
      <c r="BG44" s="172">
        <v>559.367325</v>
      </c>
      <c r="BH44" s="172">
        <v>505.066124</v>
      </c>
      <c r="BI44" s="172">
        <v>405.772174</v>
      </c>
      <c r="BJ44" s="172">
        <v>393.412093</v>
      </c>
      <c r="BK44" s="204">
        <v>4896.879105999999</v>
      </c>
      <c r="BL44" s="201">
        <f t="shared" si="47"/>
        <v>4896.879105999999</v>
      </c>
      <c r="BM44" s="201">
        <v>462.601964</v>
      </c>
      <c r="BN44" s="305">
        <f t="shared" si="44"/>
        <v>227.61936983439543</v>
      </c>
      <c r="BO44" s="154">
        <f t="shared" si="45"/>
        <v>146.0523663698649</v>
      </c>
      <c r="BP44" s="155">
        <f t="shared" si="48"/>
        <v>5.368510654021852</v>
      </c>
      <c r="BR44" s="309"/>
      <c r="BS44" s="317"/>
    </row>
    <row r="45" spans="1:71" ht="13.5">
      <c r="A45" s="5" t="s">
        <v>20</v>
      </c>
      <c r="B45" s="111">
        <v>1139.365468</v>
      </c>
      <c r="C45" s="6">
        <v>738.997737</v>
      </c>
      <c r="D45" s="25">
        <v>1038.2457550000001</v>
      </c>
      <c r="E45" s="15">
        <v>2648.012702</v>
      </c>
      <c r="F45" s="193">
        <v>3396.796273</v>
      </c>
      <c r="G45" s="193">
        <v>2287.156221</v>
      </c>
      <c r="H45" s="163">
        <v>1409.392772</v>
      </c>
      <c r="I45" s="172">
        <v>200.389158</v>
      </c>
      <c r="J45" s="172">
        <v>241.469142</v>
      </c>
      <c r="K45" s="172">
        <v>107.701092</v>
      </c>
      <c r="L45" s="172">
        <v>72.426719</v>
      </c>
      <c r="M45" s="172">
        <v>70.447181</v>
      </c>
      <c r="N45" s="172">
        <v>134.841455</v>
      </c>
      <c r="O45" s="172">
        <v>88.30379</v>
      </c>
      <c r="P45" s="172">
        <v>109.469458</v>
      </c>
      <c r="Q45" s="172">
        <v>97.223232</v>
      </c>
      <c r="R45" s="172">
        <v>76.35452</v>
      </c>
      <c r="S45" s="172">
        <v>100.432997</v>
      </c>
      <c r="T45" s="172">
        <v>110.334028</v>
      </c>
      <c r="U45" s="201">
        <f t="shared" si="39"/>
        <v>1409.3927720000004</v>
      </c>
      <c r="V45" s="201">
        <f>SUM(I45:T45)</f>
        <v>1409.3927720000004</v>
      </c>
      <c r="W45" s="172">
        <v>167.763101</v>
      </c>
      <c r="X45" s="172">
        <v>182.860328</v>
      </c>
      <c r="Y45" s="172">
        <v>147.698892</v>
      </c>
      <c r="Z45" s="172">
        <v>80.913257</v>
      </c>
      <c r="AA45" s="172">
        <v>142.836164</v>
      </c>
      <c r="AB45" s="172">
        <v>81.462325</v>
      </c>
      <c r="AC45" s="172">
        <v>314.82297</v>
      </c>
      <c r="AD45" s="172">
        <v>182.931947</v>
      </c>
      <c r="AE45" s="172">
        <v>147.643005</v>
      </c>
      <c r="AF45" s="172">
        <v>208.108413</v>
      </c>
      <c r="AG45" s="172">
        <v>329.150912</v>
      </c>
      <c r="AH45" s="172">
        <v>242.027644</v>
      </c>
      <c r="AI45" s="204">
        <f t="shared" si="41"/>
        <v>2228.218958</v>
      </c>
      <c r="AJ45" s="204">
        <f t="shared" si="42"/>
        <v>2228.218958</v>
      </c>
      <c r="AK45" s="172">
        <v>160.60639</v>
      </c>
      <c r="AL45" s="172">
        <v>253.79437</v>
      </c>
      <c r="AM45" s="172">
        <v>252.689153</v>
      </c>
      <c r="AN45" s="172">
        <v>182.108791</v>
      </c>
      <c r="AO45" s="172">
        <v>241.782304</v>
      </c>
      <c r="AP45" s="172">
        <v>360.972427</v>
      </c>
      <c r="AQ45" s="172">
        <v>344.971976</v>
      </c>
      <c r="AR45" s="172">
        <v>271.639399</v>
      </c>
      <c r="AS45" s="172">
        <v>172.693438</v>
      </c>
      <c r="AT45" s="172">
        <v>420.48611</v>
      </c>
      <c r="AU45" s="172">
        <v>683.235365</v>
      </c>
      <c r="AV45" s="172">
        <v>536.907469</v>
      </c>
      <c r="AW45" s="204">
        <f t="shared" si="46"/>
        <v>3881.8871919999992</v>
      </c>
      <c r="AX45" s="201">
        <f t="shared" si="43"/>
        <v>3881.8871919999992</v>
      </c>
      <c r="AY45" s="172">
        <v>469.913967</v>
      </c>
      <c r="AZ45" s="172">
        <v>894.65041</v>
      </c>
      <c r="BA45" s="172">
        <v>566.647861</v>
      </c>
      <c r="BB45" s="172">
        <v>357.371356</v>
      </c>
      <c r="BC45" s="172">
        <v>467.265679</v>
      </c>
      <c r="BD45" s="172">
        <v>265.293561</v>
      </c>
      <c r="BE45" s="172">
        <v>349.183076</v>
      </c>
      <c r="BF45" s="172">
        <v>454.106579</v>
      </c>
      <c r="BG45" s="172">
        <v>501.582034</v>
      </c>
      <c r="BH45" s="172">
        <v>403.609304</v>
      </c>
      <c r="BI45" s="172">
        <v>817.077238846</v>
      </c>
      <c r="BJ45" s="172">
        <v>537.571523</v>
      </c>
      <c r="BK45" s="204">
        <v>6084.272588846</v>
      </c>
      <c r="BL45" s="201">
        <f>SUM(AY45:BJ45)</f>
        <v>6084.272588846</v>
      </c>
      <c r="BM45" s="201">
        <v>480.579681</v>
      </c>
      <c r="BN45" s="305">
        <f t="shared" si="44"/>
        <v>199.22824428094052</v>
      </c>
      <c r="BO45" s="154">
        <f t="shared" si="45"/>
        <v>2.2697163202216504</v>
      </c>
      <c r="BP45" s="155">
        <f t="shared" si="48"/>
        <v>5.577142637368748</v>
      </c>
      <c r="BR45" s="309"/>
      <c r="BS45" s="317"/>
    </row>
    <row r="46" spans="1:71" ht="13.5">
      <c r="A46" s="5" t="s">
        <v>21</v>
      </c>
      <c r="B46" s="111">
        <v>150.72083700000002</v>
      </c>
      <c r="C46" s="6">
        <v>171.21752000000004</v>
      </c>
      <c r="D46" s="25">
        <v>133.008418</v>
      </c>
      <c r="E46" s="15">
        <v>213.576217</v>
      </c>
      <c r="F46" s="193">
        <v>339</v>
      </c>
      <c r="G46" s="193">
        <v>500.492157</v>
      </c>
      <c r="H46" s="163">
        <v>341.186741</v>
      </c>
      <c r="I46" s="172">
        <v>77.503099</v>
      </c>
      <c r="J46" s="172">
        <v>21.712885</v>
      </c>
      <c r="K46" s="172">
        <v>21.539137</v>
      </c>
      <c r="L46" s="172">
        <v>0</v>
      </c>
      <c r="M46" s="172">
        <v>13.414599</v>
      </c>
      <c r="N46" s="172">
        <v>34.389049</v>
      </c>
      <c r="O46" s="172">
        <v>42.522664</v>
      </c>
      <c r="P46" s="172">
        <v>18.087343</v>
      </c>
      <c r="Q46" s="172">
        <v>20.10041</v>
      </c>
      <c r="R46" s="172">
        <v>27.2589</v>
      </c>
      <c r="S46" s="172">
        <v>24.719603</v>
      </c>
      <c r="T46" s="172">
        <v>39.939052</v>
      </c>
      <c r="U46" s="201">
        <f t="shared" si="39"/>
        <v>341.18674100000004</v>
      </c>
      <c r="V46" s="201">
        <f t="shared" si="40"/>
        <v>341.18674100000004</v>
      </c>
      <c r="W46" s="172">
        <v>23.135553</v>
      </c>
      <c r="X46" s="172">
        <v>37.624473</v>
      </c>
      <c r="Y46" s="172">
        <v>96.511622</v>
      </c>
      <c r="Z46" s="172">
        <v>95.065224</v>
      </c>
      <c r="AA46" s="172">
        <v>24.582011</v>
      </c>
      <c r="AB46" s="172">
        <v>13.488912</v>
      </c>
      <c r="AC46" s="172">
        <v>114.358217</v>
      </c>
      <c r="AD46" s="172">
        <v>49.304141</v>
      </c>
      <c r="AE46" s="172">
        <v>2.028368</v>
      </c>
      <c r="AF46" s="172">
        <v>29.668982</v>
      </c>
      <c r="AG46" s="172">
        <v>194.466343</v>
      </c>
      <c r="AH46" s="172">
        <v>0</v>
      </c>
      <c r="AI46" s="204">
        <f t="shared" si="41"/>
        <v>680.2338459999999</v>
      </c>
      <c r="AJ46" s="204">
        <f t="shared" si="42"/>
        <v>680.2338459999999</v>
      </c>
      <c r="AK46" s="172">
        <v>0</v>
      </c>
      <c r="AL46" s="172">
        <v>17.958121</v>
      </c>
      <c r="AM46" s="172">
        <v>163.31724</v>
      </c>
      <c r="AN46" s="172">
        <v>130.309423</v>
      </c>
      <c r="AO46" s="172">
        <v>30.267606</v>
      </c>
      <c r="AP46" s="172">
        <v>82.713014</v>
      </c>
      <c r="AQ46" s="172">
        <v>38.229978</v>
      </c>
      <c r="AR46" s="172">
        <v>23.517421</v>
      </c>
      <c r="AS46" s="172">
        <v>36.181944</v>
      </c>
      <c r="AT46" s="172">
        <v>83.892421</v>
      </c>
      <c r="AU46" s="172">
        <v>279.722475</v>
      </c>
      <c r="AV46" s="172">
        <v>36.3043</v>
      </c>
      <c r="AW46" s="204">
        <f t="shared" si="46"/>
        <v>922.413943</v>
      </c>
      <c r="AX46" s="201">
        <f t="shared" si="43"/>
        <v>922.413943</v>
      </c>
      <c r="AY46" s="172">
        <v>62.85968</v>
      </c>
      <c r="AZ46" s="172">
        <v>67.628827</v>
      </c>
      <c r="BA46" s="172">
        <v>234.520732</v>
      </c>
      <c r="BB46" s="172">
        <v>63.715636</v>
      </c>
      <c r="BC46" s="172">
        <v>146.519448</v>
      </c>
      <c r="BD46" s="172">
        <v>53.752838</v>
      </c>
      <c r="BE46" s="172">
        <v>141.110978</v>
      </c>
      <c r="BF46" s="172">
        <v>106.065385</v>
      </c>
      <c r="BG46" s="172">
        <v>200.33755</v>
      </c>
      <c r="BH46" s="172">
        <v>21.947445</v>
      </c>
      <c r="BI46" s="172">
        <v>66.384622</v>
      </c>
      <c r="BJ46" s="172">
        <v>149.395806</v>
      </c>
      <c r="BK46" s="204">
        <v>1314.238947</v>
      </c>
      <c r="BL46" s="201">
        <f t="shared" si="47"/>
        <v>1314.238947</v>
      </c>
      <c r="BM46" s="201">
        <v>98.638239</v>
      </c>
      <c r="BN46" s="305"/>
      <c r="BO46" s="154">
        <f t="shared" si="45"/>
        <v>56.918137349728795</v>
      </c>
      <c r="BP46" s="155">
        <f>+BM46/BM$51*100</f>
        <v>1.1446999325006189</v>
      </c>
      <c r="BR46" s="309"/>
      <c r="BS46" s="317"/>
    </row>
    <row r="47" spans="1:71" ht="13.5">
      <c r="A47" s="5" t="s">
        <v>22</v>
      </c>
      <c r="B47" s="111">
        <v>20.076605000000004</v>
      </c>
      <c r="C47" s="6">
        <v>6.128117</v>
      </c>
      <c r="D47" s="25">
        <v>15.710575999999998</v>
      </c>
      <c r="E47" s="15">
        <v>35.878715</v>
      </c>
      <c r="F47" s="193">
        <v>67.735724</v>
      </c>
      <c r="G47" s="193">
        <v>77.041614</v>
      </c>
      <c r="H47" s="163">
        <v>34.085018</v>
      </c>
      <c r="I47" s="172">
        <v>1.249412</v>
      </c>
      <c r="J47" s="172">
        <v>1.685408</v>
      </c>
      <c r="K47" s="172">
        <v>0.793314</v>
      </c>
      <c r="L47" s="172">
        <v>2.15029</v>
      </c>
      <c r="M47" s="172">
        <v>0.250939</v>
      </c>
      <c r="N47" s="172">
        <v>4.295571</v>
      </c>
      <c r="O47" s="172">
        <v>7.9576</v>
      </c>
      <c r="P47" s="172">
        <v>8.914502</v>
      </c>
      <c r="Q47" s="172">
        <v>1.053808</v>
      </c>
      <c r="R47" s="172">
        <v>2.829881</v>
      </c>
      <c r="S47" s="172">
        <v>0</v>
      </c>
      <c r="T47" s="172">
        <v>2.904293</v>
      </c>
      <c r="U47" s="201">
        <f t="shared" si="39"/>
        <v>34.085018</v>
      </c>
      <c r="V47" s="201">
        <f t="shared" si="40"/>
        <v>34.085018</v>
      </c>
      <c r="W47" s="172">
        <v>0</v>
      </c>
      <c r="X47" s="172">
        <v>0.00196</v>
      </c>
      <c r="Y47" s="172">
        <v>7.911427</v>
      </c>
      <c r="Z47" s="172">
        <v>12.855811</v>
      </c>
      <c r="AA47" s="172">
        <v>2.769793</v>
      </c>
      <c r="AB47" s="172">
        <v>7.258376</v>
      </c>
      <c r="AC47" s="172">
        <v>16.008549</v>
      </c>
      <c r="AD47" s="172">
        <v>3.997084</v>
      </c>
      <c r="AE47" s="172">
        <v>2.204852</v>
      </c>
      <c r="AF47" s="172">
        <v>6.16602</v>
      </c>
      <c r="AG47" s="172">
        <v>11.159475</v>
      </c>
      <c r="AH47" s="172">
        <v>5.636902</v>
      </c>
      <c r="AI47" s="204">
        <f t="shared" si="41"/>
        <v>75.97024900000001</v>
      </c>
      <c r="AJ47" s="204">
        <f t="shared" si="42"/>
        <v>75.97024900000001</v>
      </c>
      <c r="AK47" s="172">
        <v>0.207871</v>
      </c>
      <c r="AL47" s="172">
        <v>0.548098</v>
      </c>
      <c r="AM47" s="172">
        <v>9.606138</v>
      </c>
      <c r="AN47" s="172">
        <v>1.880986</v>
      </c>
      <c r="AO47" s="172">
        <v>7.127974</v>
      </c>
      <c r="AP47" s="172">
        <v>30.020755</v>
      </c>
      <c r="AQ47" s="172">
        <v>1.119119</v>
      </c>
      <c r="AR47" s="172">
        <v>16.103855</v>
      </c>
      <c r="AS47" s="172">
        <v>41.764428</v>
      </c>
      <c r="AT47" s="172">
        <v>2.330516</v>
      </c>
      <c r="AU47" s="172">
        <v>42.735832</v>
      </c>
      <c r="AV47" s="172">
        <v>2.055929</v>
      </c>
      <c r="AW47" s="204">
        <f t="shared" si="46"/>
        <v>155.501501</v>
      </c>
      <c r="AX47" s="201">
        <f t="shared" si="43"/>
        <v>155.501501</v>
      </c>
      <c r="AY47" s="172">
        <v>14.864402</v>
      </c>
      <c r="AZ47" s="172">
        <v>9.522919</v>
      </c>
      <c r="BA47" s="172">
        <v>2.262412</v>
      </c>
      <c r="BB47" s="172">
        <v>32.961339</v>
      </c>
      <c r="BC47" s="172">
        <v>46.485023</v>
      </c>
      <c r="BD47" s="172">
        <v>44.613575</v>
      </c>
      <c r="BE47" s="172">
        <v>1.474265</v>
      </c>
      <c r="BF47" s="172">
        <v>31.875098</v>
      </c>
      <c r="BG47" s="172">
        <v>40.942154</v>
      </c>
      <c r="BH47" s="172">
        <v>5.514539</v>
      </c>
      <c r="BI47" s="172">
        <v>7.926314</v>
      </c>
      <c r="BJ47" s="172">
        <v>0</v>
      </c>
      <c r="BK47" s="204">
        <v>238.44204000000002</v>
      </c>
      <c r="BL47" s="201">
        <f t="shared" si="47"/>
        <v>238.44204000000002</v>
      </c>
      <c r="BM47" s="201">
        <v>22.853841</v>
      </c>
      <c r="BN47" s="305">
        <f t="shared" si="44"/>
        <v>10894.24210207292</v>
      </c>
      <c r="BO47" s="154">
        <f t="shared" si="45"/>
        <v>53.74880873108786</v>
      </c>
      <c r="BP47" s="155">
        <f t="shared" si="48"/>
        <v>0.26521955901990374</v>
      </c>
      <c r="BR47" s="309"/>
      <c r="BS47" s="317"/>
    </row>
    <row r="48" spans="1:71" ht="13.5">
      <c r="A48" s="5" t="s">
        <v>23</v>
      </c>
      <c r="B48" s="111">
        <v>124.055736</v>
      </c>
      <c r="C48" s="6">
        <v>109.28511800000001</v>
      </c>
      <c r="D48" s="25">
        <v>113.21851000000001</v>
      </c>
      <c r="E48" s="15">
        <v>147.184189</v>
      </c>
      <c r="F48" s="193">
        <v>123.212658</v>
      </c>
      <c r="G48" s="193">
        <v>149.177723</v>
      </c>
      <c r="H48" s="163">
        <v>140.815021</v>
      </c>
      <c r="I48" s="173">
        <v>0.319411</v>
      </c>
      <c r="J48" s="173">
        <v>36.461376</v>
      </c>
      <c r="K48" s="173">
        <v>8.351763</v>
      </c>
      <c r="L48" s="173">
        <v>0</v>
      </c>
      <c r="M48" s="173">
        <v>0</v>
      </c>
      <c r="N48" s="173">
        <v>16.957509</v>
      </c>
      <c r="O48" s="173">
        <v>27.06144</v>
      </c>
      <c r="P48" s="173">
        <v>22.159497</v>
      </c>
      <c r="Q48" s="173">
        <v>3.506517</v>
      </c>
      <c r="R48" s="173">
        <v>8.857787</v>
      </c>
      <c r="S48" s="173">
        <v>11.142758</v>
      </c>
      <c r="T48" s="173">
        <v>5.996963</v>
      </c>
      <c r="U48" s="201">
        <f t="shared" si="39"/>
        <v>140.815021</v>
      </c>
      <c r="V48" s="201">
        <f t="shared" si="40"/>
        <v>140.815021</v>
      </c>
      <c r="W48" s="172">
        <v>13.77275</v>
      </c>
      <c r="X48" s="172">
        <v>32.361781</v>
      </c>
      <c r="Y48" s="172">
        <v>20.053661</v>
      </c>
      <c r="Z48" s="172">
        <v>6.826755</v>
      </c>
      <c r="AA48" s="172">
        <v>12.781328</v>
      </c>
      <c r="AB48" s="172">
        <v>12.413695</v>
      </c>
      <c r="AC48" s="172">
        <v>0.132856</v>
      </c>
      <c r="AD48" s="172">
        <v>11.979568</v>
      </c>
      <c r="AE48" s="172">
        <v>19.182725</v>
      </c>
      <c r="AF48" s="172">
        <v>6.498004</v>
      </c>
      <c r="AG48" s="172">
        <v>36.443381</v>
      </c>
      <c r="AH48" s="172">
        <v>28.932299</v>
      </c>
      <c r="AI48" s="204">
        <f t="shared" si="41"/>
        <v>201.378803</v>
      </c>
      <c r="AJ48" s="204">
        <f t="shared" si="42"/>
        <v>201.378803</v>
      </c>
      <c r="AK48" s="172">
        <v>7.992423</v>
      </c>
      <c r="AL48" s="172">
        <v>17.706402</v>
      </c>
      <c r="AM48" s="172">
        <v>7.57405</v>
      </c>
      <c r="AN48" s="172">
        <v>28.334195</v>
      </c>
      <c r="AO48" s="172">
        <v>26.993694</v>
      </c>
      <c r="AP48" s="172">
        <v>17.549338</v>
      </c>
      <c r="AQ48" s="172">
        <v>12.487293</v>
      </c>
      <c r="AR48" s="172">
        <v>19.508535</v>
      </c>
      <c r="AS48" s="172">
        <v>37.79706</v>
      </c>
      <c r="AT48" s="172">
        <v>14.663583</v>
      </c>
      <c r="AU48" s="172">
        <v>19.656992</v>
      </c>
      <c r="AV48" s="172">
        <v>17.967276</v>
      </c>
      <c r="AW48" s="204">
        <f t="shared" si="46"/>
        <v>228.230841</v>
      </c>
      <c r="AX48" s="201">
        <f t="shared" si="43"/>
        <v>228.230841</v>
      </c>
      <c r="AY48" s="172">
        <v>26.573613</v>
      </c>
      <c r="AZ48" s="172">
        <v>5.901389</v>
      </c>
      <c r="BA48" s="172">
        <v>35.943506</v>
      </c>
      <c r="BB48" s="172">
        <v>34.855535</v>
      </c>
      <c r="BC48" s="172">
        <v>6.480914</v>
      </c>
      <c r="BD48" s="172">
        <v>15.046564</v>
      </c>
      <c r="BE48" s="172">
        <v>28.668992</v>
      </c>
      <c r="BF48" s="172">
        <v>0</v>
      </c>
      <c r="BG48" s="172">
        <v>10.846744</v>
      </c>
      <c r="BH48" s="172">
        <v>10.405817</v>
      </c>
      <c r="BI48" s="172">
        <v>32.944467</v>
      </c>
      <c r="BJ48" s="172">
        <v>47.363486</v>
      </c>
      <c r="BK48" s="204">
        <v>255.03102700000002</v>
      </c>
      <c r="BL48" s="201">
        <f t="shared" si="47"/>
        <v>255.03102700000002</v>
      </c>
      <c r="BM48" s="201">
        <v>29.079565</v>
      </c>
      <c r="BN48" s="305">
        <f t="shared" si="44"/>
        <v>263.83916366788895</v>
      </c>
      <c r="BO48" s="154">
        <f t="shared" si="45"/>
        <v>9.430226894626625</v>
      </c>
      <c r="BP48" s="155">
        <f t="shared" si="48"/>
        <v>0.3374692860508931</v>
      </c>
      <c r="BR48" s="309"/>
      <c r="BS48" s="317"/>
    </row>
    <row r="49" spans="1:71" ht="13.5">
      <c r="A49" s="5" t="s">
        <v>24</v>
      </c>
      <c r="B49" s="111">
        <v>23582.965734999994</v>
      </c>
      <c r="C49" s="6">
        <v>15528.346741689997</v>
      </c>
      <c r="D49" s="25">
        <v>16877.448832999995</v>
      </c>
      <c r="E49" s="15">
        <v>24689.739339310003</v>
      </c>
      <c r="F49" s="193">
        <v>29758.73272032</v>
      </c>
      <c r="G49" s="193">
        <v>34278.033372</v>
      </c>
      <c r="H49" s="163">
        <v>25498.396149</v>
      </c>
      <c r="I49" s="172">
        <v>3403.986413</v>
      </c>
      <c r="J49" s="172">
        <v>2827.146049</v>
      </c>
      <c r="K49" s="172">
        <v>1879.645676</v>
      </c>
      <c r="L49" s="172">
        <v>971.248036</v>
      </c>
      <c r="M49" s="172">
        <v>1704.015037</v>
      </c>
      <c r="N49" s="172">
        <v>3408.401182</v>
      </c>
      <c r="O49" s="172">
        <v>2428.271193</v>
      </c>
      <c r="P49" s="172">
        <v>1922.158412</v>
      </c>
      <c r="Q49" s="172">
        <v>2222.709476</v>
      </c>
      <c r="R49" s="172">
        <v>1995.331221</v>
      </c>
      <c r="S49" s="172">
        <v>1040.720581</v>
      </c>
      <c r="T49" s="172">
        <v>1694.762873</v>
      </c>
      <c r="U49" s="201">
        <f t="shared" si="39"/>
        <v>25498.396149</v>
      </c>
      <c r="V49" s="201">
        <f t="shared" si="40"/>
        <v>25498.396149</v>
      </c>
      <c r="W49" s="172">
        <v>1994.01973</v>
      </c>
      <c r="X49" s="172">
        <v>1686.083422</v>
      </c>
      <c r="Y49" s="172">
        <v>3874.808391</v>
      </c>
      <c r="Z49" s="172">
        <v>2858.541633</v>
      </c>
      <c r="AA49" s="172">
        <v>2201.740093</v>
      </c>
      <c r="AB49" s="172">
        <v>2280.227205</v>
      </c>
      <c r="AC49" s="172">
        <v>6198.970642</v>
      </c>
      <c r="AD49" s="172">
        <v>2123.031525</v>
      </c>
      <c r="AE49" s="172">
        <v>2345.746176</v>
      </c>
      <c r="AF49" s="172">
        <v>3226.367884</v>
      </c>
      <c r="AG49" s="172">
        <v>4615.777758</v>
      </c>
      <c r="AH49" s="172">
        <v>3793.083164</v>
      </c>
      <c r="AI49" s="204">
        <f t="shared" si="41"/>
        <v>37198.397623000004</v>
      </c>
      <c r="AJ49" s="204">
        <f t="shared" si="42"/>
        <v>37198.397623000004</v>
      </c>
      <c r="AK49" s="172">
        <v>3530.312579</v>
      </c>
      <c r="AL49" s="172">
        <v>2942.843653</v>
      </c>
      <c r="AM49" s="172">
        <v>4088.305576</v>
      </c>
      <c r="AN49" s="172">
        <v>4391.307158</v>
      </c>
      <c r="AO49" s="172">
        <v>4355.841981</v>
      </c>
      <c r="AP49" s="172">
        <v>8704.921279</v>
      </c>
      <c r="AQ49" s="172">
        <v>4401.735533</v>
      </c>
      <c r="AR49" s="172">
        <v>6545.548306</v>
      </c>
      <c r="AS49" s="172">
        <v>3843.79299</v>
      </c>
      <c r="AT49" s="172">
        <v>4781.927877</v>
      </c>
      <c r="AU49" s="172">
        <v>4943.798094</v>
      </c>
      <c r="AV49" s="172">
        <v>4997.725541</v>
      </c>
      <c r="AW49" s="204">
        <f t="shared" si="46"/>
        <v>57528.060567</v>
      </c>
      <c r="AX49" s="201">
        <f t="shared" si="43"/>
        <v>57528.060567</v>
      </c>
      <c r="AY49" s="172">
        <v>5701.666234</v>
      </c>
      <c r="AZ49" s="172">
        <v>4741.079526</v>
      </c>
      <c r="BA49" s="172">
        <v>5526.440881</v>
      </c>
      <c r="BB49" s="172">
        <v>5527.432322</v>
      </c>
      <c r="BC49" s="172">
        <v>4289.17444</v>
      </c>
      <c r="BD49" s="172">
        <v>3467.45481</v>
      </c>
      <c r="BE49" s="172">
        <v>3759.28066</v>
      </c>
      <c r="BF49" s="172">
        <v>3681.314625</v>
      </c>
      <c r="BG49" s="172">
        <v>5609.672235</v>
      </c>
      <c r="BH49" s="172">
        <v>4488.646521</v>
      </c>
      <c r="BI49" s="172">
        <v>4709.474148</v>
      </c>
      <c r="BJ49" s="172">
        <v>5201.832331</v>
      </c>
      <c r="BK49" s="204">
        <v>56703.468732999994</v>
      </c>
      <c r="BL49" s="201">
        <f t="shared" si="47"/>
        <v>56703.468732999994</v>
      </c>
      <c r="BM49" s="201">
        <v>4887.670348</v>
      </c>
      <c r="BN49" s="305">
        <f t="shared" si="44"/>
        <v>38.448656843425645</v>
      </c>
      <c r="BO49" s="154">
        <f t="shared" si="45"/>
        <v>-14.276456260206979</v>
      </c>
      <c r="BP49" s="155">
        <f>+BM49/BM$51*100</f>
        <v>56.721571412491215</v>
      </c>
      <c r="BR49" s="309"/>
      <c r="BS49" s="317"/>
    </row>
    <row r="50" spans="1:71" ht="13.5">
      <c r="A50" s="5" t="s">
        <v>26</v>
      </c>
      <c r="B50" s="111">
        <v>481.757686</v>
      </c>
      <c r="C50" s="6">
        <v>491.26304875000005</v>
      </c>
      <c r="D50" s="25">
        <v>649.7162255999999</v>
      </c>
      <c r="E50" s="15">
        <v>1381.68623051</v>
      </c>
      <c r="F50" s="193">
        <v>1465</v>
      </c>
      <c r="G50" s="193">
        <v>1452.539135</v>
      </c>
      <c r="H50" s="163">
        <v>1804.694808</v>
      </c>
      <c r="I50" s="172">
        <v>94.192885</v>
      </c>
      <c r="J50" s="172">
        <v>159.918311</v>
      </c>
      <c r="K50" s="172">
        <v>197.802233</v>
      </c>
      <c r="L50" s="172">
        <v>57.533</v>
      </c>
      <c r="M50" s="172">
        <v>74.071244</v>
      </c>
      <c r="N50" s="172">
        <v>215.326245</v>
      </c>
      <c r="O50" s="172">
        <v>180.449335</v>
      </c>
      <c r="P50" s="172">
        <v>275.388837</v>
      </c>
      <c r="Q50" s="172">
        <v>117.116356</v>
      </c>
      <c r="R50" s="172">
        <v>139.386788</v>
      </c>
      <c r="S50" s="172">
        <v>76.512729</v>
      </c>
      <c r="T50" s="172">
        <v>216.996845</v>
      </c>
      <c r="U50" s="201">
        <f t="shared" si="39"/>
        <v>1804.6948080000002</v>
      </c>
      <c r="V50" s="201">
        <f t="shared" si="40"/>
        <v>1804.6948080000002</v>
      </c>
      <c r="W50" s="172">
        <v>128.852945</v>
      </c>
      <c r="X50" s="172">
        <v>170.642048</v>
      </c>
      <c r="Y50" s="172">
        <v>153.562</v>
      </c>
      <c r="Z50" s="172">
        <v>89.10252</v>
      </c>
      <c r="AA50" s="172">
        <v>78.114516</v>
      </c>
      <c r="AB50" s="172">
        <v>60.238127</v>
      </c>
      <c r="AC50" s="172">
        <v>77.103235</v>
      </c>
      <c r="AD50" s="172">
        <v>83.851379</v>
      </c>
      <c r="AE50" s="172">
        <v>74.63375</v>
      </c>
      <c r="AF50" s="172">
        <v>95.680695</v>
      </c>
      <c r="AG50" s="172">
        <v>139.684894</v>
      </c>
      <c r="AH50" s="172">
        <v>72.699522</v>
      </c>
      <c r="AI50" s="204">
        <f t="shared" si="41"/>
        <v>1224.1656309999998</v>
      </c>
      <c r="AJ50" s="204">
        <f t="shared" si="42"/>
        <v>1224.1656309999998</v>
      </c>
      <c r="AK50" s="172">
        <v>66.383059</v>
      </c>
      <c r="AL50" s="172">
        <v>68.786686</v>
      </c>
      <c r="AM50" s="172">
        <v>89.695459</v>
      </c>
      <c r="AN50" s="172">
        <v>190.717115</v>
      </c>
      <c r="AO50" s="172">
        <v>73.851742</v>
      </c>
      <c r="AP50" s="172">
        <v>178.56364</v>
      </c>
      <c r="AQ50" s="172">
        <v>103.706284</v>
      </c>
      <c r="AR50" s="172">
        <v>96.840359</v>
      </c>
      <c r="AS50" s="172">
        <v>160.183879</v>
      </c>
      <c r="AT50" s="172">
        <v>129.137627</v>
      </c>
      <c r="AU50" s="172">
        <v>177.530165</v>
      </c>
      <c r="AV50" s="172">
        <v>210.739195</v>
      </c>
      <c r="AW50" s="204">
        <f t="shared" si="46"/>
        <v>1546.1352100000004</v>
      </c>
      <c r="AX50" s="201">
        <f t="shared" si="43"/>
        <v>1546.1352100000004</v>
      </c>
      <c r="AY50" s="172">
        <v>101.943366</v>
      </c>
      <c r="AZ50" s="172">
        <v>107.10474</v>
      </c>
      <c r="BA50" s="172">
        <v>137.239031</v>
      </c>
      <c r="BB50" s="172">
        <v>139.981944</v>
      </c>
      <c r="BC50" s="172">
        <v>85.146768</v>
      </c>
      <c r="BD50" s="172">
        <v>79.374297</v>
      </c>
      <c r="BE50" s="172">
        <v>127.769048</v>
      </c>
      <c r="BF50" s="172">
        <v>106.166069</v>
      </c>
      <c r="BG50" s="172">
        <v>100.884807</v>
      </c>
      <c r="BH50" s="172">
        <v>108.219046</v>
      </c>
      <c r="BI50" s="172">
        <v>124.605543</v>
      </c>
      <c r="BJ50" s="172">
        <v>58.685882</v>
      </c>
      <c r="BK50" s="204">
        <v>1277.1205409999998</v>
      </c>
      <c r="BL50" s="201">
        <f t="shared" si="47"/>
        <v>1277.1205409999998</v>
      </c>
      <c r="BM50" s="201">
        <v>109.55095</v>
      </c>
      <c r="BN50" s="305">
        <f t="shared" si="44"/>
        <v>65.02847511139852</v>
      </c>
      <c r="BO50" s="154">
        <f t="shared" si="45"/>
        <v>7.462559162505977</v>
      </c>
      <c r="BP50" s="155">
        <f t="shared" si="48"/>
        <v>1.2713422942432973</v>
      </c>
      <c r="BR50" s="309"/>
      <c r="BS50" s="317"/>
    </row>
    <row r="51" spans="1:72" s="42" customFormat="1" ht="13.5">
      <c r="A51" s="8" t="s">
        <v>2</v>
      </c>
      <c r="B51" s="112">
        <v>34797.16817899999</v>
      </c>
      <c r="C51" s="9">
        <v>24716.07136344</v>
      </c>
      <c r="D51" s="26">
        <v>26801.6475606</v>
      </c>
      <c r="E51" s="16">
        <v>39229.67282682</v>
      </c>
      <c r="F51" s="196">
        <v>47948.85406532</v>
      </c>
      <c r="G51" s="196">
        <v>53482.916579</v>
      </c>
      <c r="H51" s="165">
        <v>39873.974728</v>
      </c>
      <c r="I51" s="174">
        <f>SUM(I40:I50)</f>
        <v>4796.480581000001</v>
      </c>
      <c r="J51" s="174">
        <f aca="true" t="shared" si="49" ref="J51:T51">SUM(J40:J50)</f>
        <v>4333.1212860000005</v>
      </c>
      <c r="K51" s="174">
        <f t="shared" si="49"/>
        <v>2915.047878</v>
      </c>
      <c r="L51" s="174">
        <f t="shared" si="49"/>
        <v>1289.6800079999998</v>
      </c>
      <c r="M51" s="174">
        <f t="shared" si="49"/>
        <v>2329.2926730000004</v>
      </c>
      <c r="N51" s="174">
        <f t="shared" si="49"/>
        <v>5063.32211</v>
      </c>
      <c r="O51" s="174">
        <f t="shared" si="49"/>
        <v>3826.226178</v>
      </c>
      <c r="P51" s="174">
        <f t="shared" si="49"/>
        <v>3223.200757</v>
      </c>
      <c r="Q51" s="174">
        <f t="shared" si="49"/>
        <v>3451.552429</v>
      </c>
      <c r="R51" s="174">
        <f t="shared" si="49"/>
        <v>3290.1923429999997</v>
      </c>
      <c r="S51" s="174">
        <f t="shared" si="49"/>
        <v>2249.332397</v>
      </c>
      <c r="T51" s="174">
        <f t="shared" si="49"/>
        <v>3106.526088</v>
      </c>
      <c r="U51" s="202">
        <f t="shared" si="39"/>
        <v>39873.974727999994</v>
      </c>
      <c r="V51" s="202">
        <f t="shared" si="40"/>
        <v>39873.974727999994</v>
      </c>
      <c r="W51" s="174">
        <f>SUM(W40:W50)</f>
        <v>3681.284802</v>
      </c>
      <c r="X51" s="174">
        <f aca="true" t="shared" si="50" ref="X51:AH51">SUM(X40:X50)</f>
        <v>3262.354193</v>
      </c>
      <c r="Y51" s="174">
        <f t="shared" si="50"/>
        <v>5705.755725</v>
      </c>
      <c r="Z51" s="174">
        <f t="shared" si="50"/>
        <v>4432.807449</v>
      </c>
      <c r="AA51" s="174">
        <f t="shared" si="50"/>
        <v>3619.553623</v>
      </c>
      <c r="AB51" s="174">
        <f t="shared" si="50"/>
        <v>3611.9662730000005</v>
      </c>
      <c r="AC51" s="174">
        <f t="shared" si="50"/>
        <v>9596.599654000001</v>
      </c>
      <c r="AD51" s="174">
        <f t="shared" si="50"/>
        <v>4151.633715</v>
      </c>
      <c r="AE51" s="174">
        <f t="shared" si="50"/>
        <v>5044.097304</v>
      </c>
      <c r="AF51" s="174">
        <f t="shared" si="50"/>
        <v>5625.913627</v>
      </c>
      <c r="AG51" s="174">
        <f t="shared" si="50"/>
        <v>8164.494668</v>
      </c>
      <c r="AH51" s="174">
        <f t="shared" si="50"/>
        <v>6326.024324000001</v>
      </c>
      <c r="AI51" s="205">
        <f t="shared" si="41"/>
        <v>63222.485357000005</v>
      </c>
      <c r="AJ51" s="205">
        <f t="shared" si="42"/>
        <v>63222.485357000005</v>
      </c>
      <c r="AK51" s="174">
        <f>SUM(AK40:AK50)</f>
        <v>5487.952147</v>
      </c>
      <c r="AL51" s="174">
        <f>SUM(AL40:AL50)</f>
        <v>4849.549828</v>
      </c>
      <c r="AM51" s="174">
        <f>SUM(AM40:AM50)</f>
        <v>6776.699401999999</v>
      </c>
      <c r="AN51" s="174">
        <f>SUM(AN40:AN50)</f>
        <v>7671.334986000001</v>
      </c>
      <c r="AO51" s="174">
        <f>SUM(AO40:AO50)</f>
        <v>6800.019751999999</v>
      </c>
      <c r="AP51" s="174">
        <v>14253.221842</v>
      </c>
      <c r="AQ51" s="174">
        <v>8432.693197</v>
      </c>
      <c r="AR51" s="174">
        <v>10096.897547</v>
      </c>
      <c r="AS51" s="174">
        <v>6821.327479</v>
      </c>
      <c r="AT51" s="174">
        <v>7990.012085</v>
      </c>
      <c r="AU51" s="174">
        <v>9330.637844</v>
      </c>
      <c r="AV51" s="174">
        <v>8732.493896</v>
      </c>
      <c r="AW51" s="205">
        <f>SUM(AK51:AV51)</f>
        <v>97242.84000499999</v>
      </c>
      <c r="AX51" s="202">
        <f t="shared" si="43"/>
        <v>97242.84000499999</v>
      </c>
      <c r="AY51" s="174">
        <v>8639.111283</v>
      </c>
      <c r="AZ51" s="174">
        <v>8225.757764</v>
      </c>
      <c r="BA51" s="174">
        <v>9625.150394</v>
      </c>
      <c r="BB51" s="174">
        <v>9216.886804</v>
      </c>
      <c r="BC51" s="174">
        <v>8126.346806</v>
      </c>
      <c r="BD51" s="174">
        <v>6401.204071</v>
      </c>
      <c r="BE51" s="174">
        <v>6579.464298</v>
      </c>
      <c r="BF51" s="174">
        <v>6523.00227</v>
      </c>
      <c r="BG51" s="174">
        <v>9303.772278</v>
      </c>
      <c r="BH51" s="174">
        <v>7943.881328</v>
      </c>
      <c r="BI51" s="174">
        <v>9690.336971846</v>
      </c>
      <c r="BJ51" s="174">
        <v>8843.133797</v>
      </c>
      <c r="BK51" s="205">
        <v>99118.048064846</v>
      </c>
      <c r="BL51" s="202">
        <f>SUM(AY51:BJ51)</f>
        <v>99118.048064846</v>
      </c>
      <c r="BM51" s="202">
        <v>8616.951587</v>
      </c>
      <c r="BN51" s="306">
        <f t="shared" si="44"/>
        <v>57.01579307156447</v>
      </c>
      <c r="BO51" s="156">
        <f t="shared" si="45"/>
        <v>-0.2565043471960636</v>
      </c>
      <c r="BP51" s="157">
        <f>+BM51/BM$51*100</f>
        <v>100</v>
      </c>
      <c r="BQ51" s="117"/>
      <c r="BR51" s="328"/>
      <c r="BS51" s="329"/>
      <c r="BT51" s="117"/>
    </row>
    <row r="52" spans="1:68" ht="13.5">
      <c r="A52" s="168" t="s">
        <v>68</v>
      </c>
      <c r="B52" s="97"/>
      <c r="C52" s="27"/>
      <c r="D52" s="27"/>
      <c r="H52" s="103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3"/>
      <c r="BO52" s="42"/>
      <c r="BP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68" ht="13.5">
      <c r="A56" s="121" t="s">
        <v>91</v>
      </c>
      <c r="B56" s="30"/>
      <c r="C56" s="11"/>
      <c r="D56" s="11"/>
      <c r="G56" s="197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</row>
    <row r="57" spans="1:68" ht="15">
      <c r="A57" s="31"/>
      <c r="B57" s="31"/>
      <c r="C57" s="12"/>
      <c r="D57" s="12"/>
      <c r="E57" s="12"/>
      <c r="F57" s="104"/>
      <c r="G57" s="104"/>
      <c r="H57" s="120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0"/>
      <c r="BO57" s="64"/>
      <c r="BP57" s="64"/>
    </row>
    <row r="58" spans="1:68" ht="15.75">
      <c r="A58" s="32"/>
      <c r="B58" s="32"/>
      <c r="C58" s="27"/>
      <c r="D58" s="27"/>
      <c r="E58" s="27"/>
      <c r="F58" s="198"/>
      <c r="G58" s="198"/>
      <c r="H58" s="120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0"/>
      <c r="BO58" s="64"/>
      <c r="BP58" s="64"/>
    </row>
    <row r="59" spans="1:68" ht="13.5">
      <c r="A59" s="3"/>
      <c r="B59" s="3"/>
      <c r="C59" s="3"/>
      <c r="D59" s="3"/>
      <c r="H59" s="120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0"/>
      <c r="BO59" s="64"/>
      <c r="BP59" s="64"/>
    </row>
    <row r="60" spans="1:68" ht="13.5">
      <c r="A60" s="3"/>
      <c r="B60" s="3"/>
      <c r="C60" s="3"/>
      <c r="D60" s="3"/>
      <c r="H60" s="120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0"/>
      <c r="BO60" s="64"/>
      <c r="BP60" s="64"/>
    </row>
    <row r="61" spans="1:68" ht="13.5">
      <c r="A61" s="3"/>
      <c r="B61" s="3"/>
      <c r="C61" s="3"/>
      <c r="D61" s="3"/>
      <c r="H61" s="120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0"/>
      <c r="BO61" s="64"/>
      <c r="BP61" s="64"/>
    </row>
    <row r="62" spans="1:68" ht="13.5">
      <c r="A62" s="3"/>
      <c r="B62" s="3"/>
      <c r="C62" s="3"/>
      <c r="D62" s="3"/>
      <c r="H62" s="120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0"/>
      <c r="BO62" s="64"/>
      <c r="BP62" s="64"/>
    </row>
    <row r="63" spans="1:68" ht="13.5">
      <c r="A63" s="3"/>
      <c r="B63" s="3"/>
      <c r="C63" s="3"/>
      <c r="D63" s="3"/>
      <c r="H63" s="120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0"/>
      <c r="BO63" s="64"/>
      <c r="BP63" s="64"/>
    </row>
    <row r="64" spans="1:68" ht="13.5">
      <c r="A64" s="3"/>
      <c r="B64" s="3"/>
      <c r="C64" s="3"/>
      <c r="D64" s="3"/>
      <c r="H64" s="120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0"/>
      <c r="BO64" s="64"/>
      <c r="BP64" s="64"/>
    </row>
    <row r="65" spans="1:68" ht="13.5">
      <c r="A65" s="3"/>
      <c r="B65" s="3"/>
      <c r="C65" s="3"/>
      <c r="D65" s="3"/>
      <c r="H65" s="120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0"/>
      <c r="BO65" s="64"/>
      <c r="BP65" s="64"/>
    </row>
    <row r="66" spans="1:68" ht="13.5">
      <c r="A66" s="3"/>
      <c r="B66" s="3"/>
      <c r="C66" s="3"/>
      <c r="D66" s="3"/>
      <c r="H66" s="120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0"/>
      <c r="BO66" s="64"/>
      <c r="BP66" s="64"/>
    </row>
    <row r="67" spans="1:68" ht="13.5">
      <c r="A67" s="3"/>
      <c r="B67" s="3"/>
      <c r="C67" s="3"/>
      <c r="D67" s="3"/>
      <c r="H67" s="120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0"/>
      <c r="BO67" s="64"/>
      <c r="BP67" s="64"/>
    </row>
    <row r="68" spans="1:68" ht="13.5">
      <c r="A68" s="3"/>
      <c r="B68" s="3"/>
      <c r="C68" s="3"/>
      <c r="D68" s="3"/>
      <c r="H68" s="120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0"/>
      <c r="BO68" s="64"/>
      <c r="B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51"/>
  <sheetViews>
    <sheetView zoomScale="145" zoomScaleNormal="145" zoomScalePageLayoutView="0" workbookViewId="0" topLeftCell="A25">
      <selection activeCell="O39" sqref="O39:P48"/>
    </sheetView>
  </sheetViews>
  <sheetFormatPr defaultColWidth="8.8515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5">
      <c r="A1" s="38" t="s">
        <v>45</v>
      </c>
    </row>
    <row r="2" spans="1:12" ht="15">
      <c r="A2" s="410" t="s">
        <v>27</v>
      </c>
      <c r="B2" s="411" t="s">
        <v>28</v>
      </c>
      <c r="C2" s="412" t="s">
        <v>29</v>
      </c>
      <c r="D2" s="413"/>
      <c r="E2" s="413"/>
      <c r="F2" s="413"/>
      <c r="G2" s="413"/>
      <c r="H2" s="413"/>
      <c r="I2" s="413"/>
      <c r="J2" s="413"/>
      <c r="K2" s="413"/>
      <c r="L2" s="414"/>
    </row>
    <row r="3" spans="1:12" ht="15">
      <c r="A3" s="410"/>
      <c r="B3" s="411"/>
      <c r="C3" s="411" t="s">
        <v>30</v>
      </c>
      <c r="D3" s="411"/>
      <c r="E3" s="411" t="s">
        <v>31</v>
      </c>
      <c r="F3" s="411"/>
      <c r="G3" s="411" t="s">
        <v>32</v>
      </c>
      <c r="H3" s="411"/>
      <c r="I3" s="411" t="s">
        <v>33</v>
      </c>
      <c r="J3" s="411"/>
      <c r="K3" s="411" t="s">
        <v>34</v>
      </c>
      <c r="L3" s="411"/>
    </row>
    <row r="4" spans="1:12" ht="28.5">
      <c r="A4" s="410"/>
      <c r="B4" s="411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18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18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48"/>
    </row>
    <row r="13" spans="1:13" ht="15" customHeight="1" hidden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48"/>
    </row>
    <row r="14" spans="1:13" ht="15" customHeight="1" hidden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48"/>
    </row>
    <row r="15" spans="1:13" ht="15" customHeight="1" hidden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48"/>
    </row>
    <row r="16" spans="1:13" s="60" customFormat="1" ht="15" customHeight="1">
      <c r="A16" s="90">
        <v>2019</v>
      </c>
      <c r="B16" s="91">
        <f aca="true" t="shared" si="6" ref="B16:B21">+C16+E16+G16+I16+K16</f>
        <v>28770.800000000003</v>
      </c>
      <c r="C16" s="92">
        <v>8979.7</v>
      </c>
      <c r="D16" s="93">
        <f aca="true" t="shared" si="7" ref="D16:D21">+C16/B16*100</f>
        <v>31.21115853573762</v>
      </c>
      <c r="E16" s="94">
        <v>1034.1</v>
      </c>
      <c r="F16" s="93">
        <f aca="true" t="shared" si="8" ref="F16:F21">+E16/B16*100</f>
        <v>3.5942691895950056</v>
      </c>
      <c r="G16" s="94">
        <v>3498.8</v>
      </c>
      <c r="H16" s="93">
        <f aca="true" t="shared" si="9" ref="H16:H21">+G16/B16*100</f>
        <v>12.160940954022829</v>
      </c>
      <c r="I16" s="94">
        <v>1732.7</v>
      </c>
      <c r="J16" s="93">
        <f aca="true" t="shared" si="10" ref="J16:J21">+I16/B16*100</f>
        <v>6.022425514758019</v>
      </c>
      <c r="K16" s="94">
        <v>13525.5</v>
      </c>
      <c r="L16" s="93">
        <f aca="true" t="shared" si="11" ref="L16:L21">+K16/B16*100</f>
        <v>47.01120580588652</v>
      </c>
      <c r="M16" s="248"/>
    </row>
    <row r="17" spans="1:13" s="60" customFormat="1" ht="15" customHeight="1">
      <c r="A17" s="311">
        <v>2020</v>
      </c>
      <c r="B17" s="91">
        <f t="shared" si="6"/>
        <v>21298.340255000006</v>
      </c>
      <c r="C17" s="92">
        <v>6750.232310000006</v>
      </c>
      <c r="D17" s="93">
        <f t="shared" si="7"/>
        <v>31.693701148451314</v>
      </c>
      <c r="E17" s="94">
        <v>2015.3392400000002</v>
      </c>
      <c r="F17" s="93">
        <f t="shared" si="8"/>
        <v>9.462423906608771</v>
      </c>
      <c r="G17" s="94">
        <v>1718.5234599999997</v>
      </c>
      <c r="H17" s="93">
        <f t="shared" si="9"/>
        <v>8.068813998764803</v>
      </c>
      <c r="I17" s="94">
        <v>1461.9841399999996</v>
      </c>
      <c r="J17" s="93">
        <f t="shared" si="10"/>
        <v>6.8643101880053</v>
      </c>
      <c r="K17" s="94">
        <v>9352.261105000001</v>
      </c>
      <c r="L17" s="93">
        <f t="shared" si="11"/>
        <v>43.91075075816981</v>
      </c>
      <c r="M17" s="248"/>
    </row>
    <row r="18" spans="1:13" s="60" customFormat="1" ht="15" customHeight="1">
      <c r="A18" s="311">
        <v>2021</v>
      </c>
      <c r="B18" s="91">
        <f t="shared" si="6"/>
        <v>26749.257730000016</v>
      </c>
      <c r="C18" s="92">
        <v>8526.932370000008</v>
      </c>
      <c r="D18" s="93">
        <f t="shared" si="7"/>
        <v>31.87726723510844</v>
      </c>
      <c r="E18" s="94">
        <v>3108.316749999997</v>
      </c>
      <c r="F18" s="93">
        <f t="shared" si="8"/>
        <v>11.62019814297103</v>
      </c>
      <c r="G18" s="94">
        <v>2140.6112999999987</v>
      </c>
      <c r="H18" s="93">
        <f t="shared" si="9"/>
        <v>8.002507290507896</v>
      </c>
      <c r="I18" s="94">
        <v>2141.61856</v>
      </c>
      <c r="J18" s="93">
        <f t="shared" si="10"/>
        <v>8.006272852940203</v>
      </c>
      <c r="K18" s="94">
        <v>10831.778750000012</v>
      </c>
      <c r="L18" s="93">
        <f t="shared" si="11"/>
        <v>40.49375447847242</v>
      </c>
      <c r="M18" s="293"/>
    </row>
    <row r="19" spans="1:13" s="60" customFormat="1" ht="15" customHeight="1">
      <c r="A19" s="311">
        <v>2022</v>
      </c>
      <c r="B19" s="91">
        <f t="shared" si="6"/>
        <v>25729.91779000002</v>
      </c>
      <c r="C19" s="92">
        <v>8211.46521000001</v>
      </c>
      <c r="D19" s="93">
        <f t="shared" si="7"/>
        <v>31.914074802024473</v>
      </c>
      <c r="E19" s="325">
        <v>2981.928370000001</v>
      </c>
      <c r="F19" s="93">
        <f t="shared" si="8"/>
        <v>11.589342781184216</v>
      </c>
      <c r="G19" s="325">
        <v>2172.54411</v>
      </c>
      <c r="H19" s="93">
        <f t="shared" si="9"/>
        <v>8.443649636705652</v>
      </c>
      <c r="I19" s="325">
        <v>2046.3772000000001</v>
      </c>
      <c r="J19" s="93">
        <f t="shared" si="10"/>
        <v>7.953298633528197</v>
      </c>
      <c r="K19" s="325">
        <v>10317.60290000001</v>
      </c>
      <c r="L19" s="93">
        <f t="shared" si="11"/>
        <v>40.09963414655746</v>
      </c>
      <c r="M19" s="293"/>
    </row>
    <row r="20" spans="1:13" s="214" customFormat="1" ht="15" customHeight="1">
      <c r="A20" s="312">
        <v>2023</v>
      </c>
      <c r="B20" s="215">
        <f t="shared" si="6"/>
        <v>24503.15367</v>
      </c>
      <c r="C20" s="211">
        <v>7492.11207</v>
      </c>
      <c r="D20" s="212">
        <f t="shared" si="7"/>
        <v>30.576113470540058</v>
      </c>
      <c r="E20" s="314">
        <v>2861.25701</v>
      </c>
      <c r="F20" s="212">
        <f t="shared" si="8"/>
        <v>11.67709695059836</v>
      </c>
      <c r="G20" s="314">
        <v>2703.5434299999997</v>
      </c>
      <c r="H20" s="212">
        <f t="shared" si="9"/>
        <v>11.03345090354649</v>
      </c>
      <c r="I20" s="314">
        <v>1492.2399600000003</v>
      </c>
      <c r="J20" s="212">
        <f t="shared" si="10"/>
        <v>6.089991435784031</v>
      </c>
      <c r="K20" s="314">
        <v>9954.001199999997</v>
      </c>
      <c r="L20" s="212">
        <f t="shared" si="11"/>
        <v>40.62334723953106</v>
      </c>
      <c r="M20"/>
    </row>
    <row r="21" spans="1:13" s="214" customFormat="1" ht="15" customHeight="1">
      <c r="A21" s="312" t="s">
        <v>182</v>
      </c>
      <c r="B21" s="215">
        <f t="shared" si="6"/>
        <v>2015.8455499999998</v>
      </c>
      <c r="C21" s="211">
        <v>563.46048</v>
      </c>
      <c r="D21" s="212">
        <f t="shared" si="7"/>
        <v>27.951569999993303</v>
      </c>
      <c r="E21" s="314">
        <v>255.00042</v>
      </c>
      <c r="F21" s="212">
        <f t="shared" si="8"/>
        <v>12.649799484886131</v>
      </c>
      <c r="G21" s="314">
        <v>395.75461</v>
      </c>
      <c r="H21" s="212">
        <f t="shared" si="9"/>
        <v>19.632189083136854</v>
      </c>
      <c r="I21" s="314">
        <v>99.4756</v>
      </c>
      <c r="J21" s="212">
        <f t="shared" si="10"/>
        <v>4.934683612045577</v>
      </c>
      <c r="K21" s="314">
        <v>702.1544399999998</v>
      </c>
      <c r="L21" s="212">
        <f t="shared" si="11"/>
        <v>34.83175781993813</v>
      </c>
      <c r="M21"/>
    </row>
    <row r="22" spans="1:13" ht="15">
      <c r="A22" s="72"/>
      <c r="B22" s="36"/>
      <c r="C22" s="36"/>
      <c r="H22" s="78"/>
      <c r="I22" s="71"/>
      <c r="J22" s="78"/>
      <c r="K22" s="71"/>
      <c r="L22" s="70"/>
      <c r="M22" s="246"/>
    </row>
    <row r="23" spans="1:16" ht="15">
      <c r="A23" s="38" t="s">
        <v>46</v>
      </c>
      <c r="M23"/>
      <c r="N23" s="216"/>
      <c r="O23" s="298"/>
      <c r="P23" s="298"/>
    </row>
    <row r="24" spans="1:16" ht="15">
      <c r="A24" s="410" t="s">
        <v>27</v>
      </c>
      <c r="B24" s="411" t="s">
        <v>37</v>
      </c>
      <c r="C24" s="412" t="s">
        <v>38</v>
      </c>
      <c r="D24" s="413"/>
      <c r="E24" s="413"/>
      <c r="F24" s="413"/>
      <c r="G24" s="413"/>
      <c r="H24" s="413"/>
      <c r="I24" s="413"/>
      <c r="J24" s="413"/>
      <c r="K24" s="413"/>
      <c r="L24" s="414"/>
      <c r="N24" s="216"/>
      <c r="O24" s="251"/>
      <c r="P24" s="251"/>
    </row>
    <row r="25" spans="1:14" ht="15">
      <c r="A25" s="410"/>
      <c r="B25" s="411"/>
      <c r="C25" s="411" t="s">
        <v>30</v>
      </c>
      <c r="D25" s="411"/>
      <c r="E25" s="411" t="s">
        <v>31</v>
      </c>
      <c r="F25" s="411"/>
      <c r="G25" s="411" t="s">
        <v>32</v>
      </c>
      <c r="H25" s="411"/>
      <c r="I25" s="411" t="s">
        <v>33</v>
      </c>
      <c r="J25" s="411"/>
      <c r="K25" s="411" t="s">
        <v>34</v>
      </c>
      <c r="L25" s="411"/>
      <c r="N25" s="240"/>
    </row>
    <row r="26" spans="1:14" ht="28.5">
      <c r="A26" s="410"/>
      <c r="B26" s="411"/>
      <c r="C26" s="45" t="s">
        <v>39</v>
      </c>
      <c r="D26" s="45" t="s">
        <v>36</v>
      </c>
      <c r="E26" s="45" t="s">
        <v>39</v>
      </c>
      <c r="F26" s="45" t="s">
        <v>36</v>
      </c>
      <c r="G26" s="45" t="s">
        <v>39</v>
      </c>
      <c r="H26" s="45" t="s">
        <v>36</v>
      </c>
      <c r="I26" s="45" t="s">
        <v>39</v>
      </c>
      <c r="J26" s="45" t="s">
        <v>36</v>
      </c>
      <c r="K26" s="45" t="s">
        <v>39</v>
      </c>
      <c r="L26" s="45" t="s">
        <v>36</v>
      </c>
      <c r="N26" s="66"/>
    </row>
    <row r="27" spans="1:14" ht="15" hidden="1">
      <c r="A27" s="33">
        <v>2008</v>
      </c>
      <c r="B27" s="34">
        <f aca="true" t="shared" si="12" ref="B27:B37">+C27+E27+G27+I27+K27</f>
        <v>19077.283744000015</v>
      </c>
      <c r="C27" s="77">
        <v>13829.852680000013</v>
      </c>
      <c r="D27" s="76">
        <f aca="true" t="shared" si="13" ref="D27:D37">+C27/B27*100</f>
        <v>72.49382493642278</v>
      </c>
      <c r="E27" s="77">
        <v>463.820437</v>
      </c>
      <c r="F27" s="76">
        <f aca="true" t="shared" si="14" ref="F27:F37">+E27/B27*100</f>
        <v>2.4312708414051656</v>
      </c>
      <c r="G27" s="77">
        <v>766.964572</v>
      </c>
      <c r="H27" s="76">
        <f aca="true" t="shared" si="15" ref="H27:H37">+G27/B27*100</f>
        <v>4.020302797253396</v>
      </c>
      <c r="I27" s="77">
        <v>1290.646054999999</v>
      </c>
      <c r="J27" s="76">
        <f aca="true" t="shared" si="16" ref="J27:J37">+I27/B27*100</f>
        <v>6.765355447448955</v>
      </c>
      <c r="K27" s="77">
        <v>2726</v>
      </c>
      <c r="L27" s="76">
        <f aca="true" t="shared" si="17" ref="L27:L37">+K27/B27*100</f>
        <v>14.289245977469683</v>
      </c>
      <c r="M27" s="75"/>
      <c r="N27" s="66"/>
    </row>
    <row r="28" spans="1:14" ht="15" hidden="1">
      <c r="A28" s="33">
        <v>2009</v>
      </c>
      <c r="B28" s="34">
        <f t="shared" si="12"/>
        <v>21014.972463000006</v>
      </c>
      <c r="C28" s="77">
        <v>14853.127467000004</v>
      </c>
      <c r="D28" s="76">
        <f t="shared" si="13"/>
        <v>70.6787862470491</v>
      </c>
      <c r="E28" s="77">
        <v>428.9821059999998</v>
      </c>
      <c r="F28" s="76">
        <f t="shared" si="14"/>
        <v>2.041316526849068</v>
      </c>
      <c r="G28" s="77">
        <v>1095.6838119999998</v>
      </c>
      <c r="H28" s="76">
        <f t="shared" si="15"/>
        <v>5.213824638262622</v>
      </c>
      <c r="I28" s="77">
        <v>1951.179078000002</v>
      </c>
      <c r="J28" s="76">
        <f t="shared" si="16"/>
        <v>9.28470918263321</v>
      </c>
      <c r="K28" s="77">
        <v>2686</v>
      </c>
      <c r="L28" s="76">
        <f t="shared" si="17"/>
        <v>12.781363405205997</v>
      </c>
      <c r="M28" s="75"/>
      <c r="N28" s="66"/>
    </row>
    <row r="29" spans="1:14" ht="15" customHeight="1">
      <c r="A29" s="33">
        <v>2010</v>
      </c>
      <c r="B29" s="34">
        <f t="shared" si="12"/>
        <v>19834.013771</v>
      </c>
      <c r="C29" s="77">
        <v>12987</v>
      </c>
      <c r="D29" s="76">
        <f t="shared" si="13"/>
        <v>65.47842584937973</v>
      </c>
      <c r="E29" s="77">
        <v>446.1771470000001</v>
      </c>
      <c r="F29" s="76">
        <f t="shared" si="14"/>
        <v>2.2495554966910993</v>
      </c>
      <c r="G29" s="77">
        <v>1150.0035589999998</v>
      </c>
      <c r="H29" s="76">
        <f t="shared" si="15"/>
        <v>5.798138351005179</v>
      </c>
      <c r="I29" s="77">
        <v>1866.8330650000019</v>
      </c>
      <c r="J29" s="76">
        <f t="shared" si="16"/>
        <v>9.412280774603287</v>
      </c>
      <c r="K29" s="77">
        <v>3384</v>
      </c>
      <c r="L29" s="76">
        <f t="shared" si="17"/>
        <v>17.061599528320706</v>
      </c>
      <c r="M29"/>
      <c r="N29" s="66"/>
    </row>
    <row r="30" spans="1:14" ht="15" customHeight="1" hidden="1">
      <c r="A30" s="33">
        <v>2011</v>
      </c>
      <c r="B30" s="34">
        <f t="shared" si="12"/>
        <v>21875.852472000002</v>
      </c>
      <c r="C30" s="77">
        <v>11272</v>
      </c>
      <c r="D30" s="76">
        <f t="shared" si="13"/>
        <v>51.52713483704279</v>
      </c>
      <c r="E30" s="77">
        <v>632.7753409999998</v>
      </c>
      <c r="F30" s="76">
        <f t="shared" si="14"/>
        <v>2.892574549082924</v>
      </c>
      <c r="G30" s="77">
        <v>1920.6013349999998</v>
      </c>
      <c r="H30" s="76">
        <f t="shared" si="15"/>
        <v>8.77954967678756</v>
      </c>
      <c r="I30" s="77">
        <v>3429.4757960000015</v>
      </c>
      <c r="J30" s="76">
        <f t="shared" si="16"/>
        <v>15.676992704122316</v>
      </c>
      <c r="K30" s="77">
        <v>4621</v>
      </c>
      <c r="L30" s="76">
        <f t="shared" si="17"/>
        <v>21.123748232964402</v>
      </c>
      <c r="M30" s="153"/>
      <c r="N30" s="66"/>
    </row>
    <row r="31" spans="1:14" ht="15" customHeight="1" hidden="1">
      <c r="A31" s="74">
        <v>2012</v>
      </c>
      <c r="B31" s="34">
        <f t="shared" si="12"/>
        <v>26363.092374</v>
      </c>
      <c r="C31" s="77">
        <v>10676.860244</v>
      </c>
      <c r="D31" s="76">
        <f t="shared" si="13"/>
        <v>40.49927107386617</v>
      </c>
      <c r="E31" s="77">
        <v>619.584717</v>
      </c>
      <c r="F31" s="76">
        <f t="shared" si="14"/>
        <v>2.3501974207360106</v>
      </c>
      <c r="G31" s="77">
        <v>5100.702015</v>
      </c>
      <c r="H31" s="76">
        <f t="shared" si="15"/>
        <v>19.347889627813355</v>
      </c>
      <c r="I31" s="77">
        <v>5375.506672</v>
      </c>
      <c r="J31" s="76">
        <f t="shared" si="16"/>
        <v>20.39027362852725</v>
      </c>
      <c r="K31" s="77">
        <v>4590.438725999999</v>
      </c>
      <c r="L31" s="76">
        <f t="shared" si="17"/>
        <v>17.412368249057213</v>
      </c>
      <c r="M31" s="39"/>
      <c r="N31" s="66"/>
    </row>
    <row r="32" spans="1:14" ht="15" customHeight="1" hidden="1">
      <c r="A32" s="74">
        <v>2013</v>
      </c>
      <c r="B32" s="34">
        <f t="shared" si="12"/>
        <v>31792.05</v>
      </c>
      <c r="C32" s="77">
        <v>13376.65</v>
      </c>
      <c r="D32" s="76">
        <f t="shared" si="13"/>
        <v>42.075455970910966</v>
      </c>
      <c r="E32" s="77">
        <v>610</v>
      </c>
      <c r="F32" s="76">
        <f t="shared" si="14"/>
        <v>1.9187186733790367</v>
      </c>
      <c r="G32" s="77">
        <v>5623.76</v>
      </c>
      <c r="H32" s="76">
        <f t="shared" si="15"/>
        <v>17.689202174757526</v>
      </c>
      <c r="I32" s="77">
        <v>4909.37</v>
      </c>
      <c r="J32" s="76">
        <f t="shared" si="16"/>
        <v>15.442130972994821</v>
      </c>
      <c r="K32" s="77">
        <v>7272.27</v>
      </c>
      <c r="L32" s="76">
        <f t="shared" si="17"/>
        <v>22.87449220795765</v>
      </c>
      <c r="M32" s="39"/>
      <c r="N32" s="66"/>
    </row>
    <row r="33" spans="1:14" ht="15" customHeight="1">
      <c r="A33" s="74">
        <v>2014</v>
      </c>
      <c r="B33" s="34">
        <f t="shared" si="12"/>
        <v>34797.17</v>
      </c>
      <c r="C33" s="73">
        <v>14138.17</v>
      </c>
      <c r="D33" s="76">
        <f t="shared" si="13"/>
        <v>40.630229412334394</v>
      </c>
      <c r="E33" s="73">
        <v>855.29</v>
      </c>
      <c r="F33" s="76">
        <f t="shared" si="14"/>
        <v>2.4579297684265704</v>
      </c>
      <c r="G33" s="73">
        <v>6880.78</v>
      </c>
      <c r="H33" s="76">
        <f t="shared" si="15"/>
        <v>19.77396437698813</v>
      </c>
      <c r="I33" s="73">
        <v>4260.63</v>
      </c>
      <c r="J33" s="76">
        <f t="shared" si="16"/>
        <v>12.244185374845138</v>
      </c>
      <c r="K33" s="77">
        <v>8662.3</v>
      </c>
      <c r="L33" s="76">
        <f t="shared" si="17"/>
        <v>24.89369106740577</v>
      </c>
      <c r="M33" s="39"/>
      <c r="N33" s="66"/>
    </row>
    <row r="34" spans="1:17" ht="15" customHeight="1">
      <c r="A34" s="74">
        <v>2015</v>
      </c>
      <c r="B34" s="34">
        <f t="shared" si="12"/>
        <v>24716.07</v>
      </c>
      <c r="C34" s="73">
        <v>4773.88</v>
      </c>
      <c r="D34" s="76">
        <f t="shared" si="13"/>
        <v>19.31488298908362</v>
      </c>
      <c r="E34" s="73">
        <v>1096.09</v>
      </c>
      <c r="F34" s="76">
        <f t="shared" si="14"/>
        <v>4.434726070932798</v>
      </c>
      <c r="G34" s="73">
        <v>7550.8</v>
      </c>
      <c r="H34" s="76">
        <f t="shared" si="15"/>
        <v>30.5501643262865</v>
      </c>
      <c r="I34" s="73">
        <v>2712.43</v>
      </c>
      <c r="J34" s="76">
        <f t="shared" si="16"/>
        <v>10.974357978432653</v>
      </c>
      <c r="K34" s="77">
        <v>8582.87</v>
      </c>
      <c r="L34" s="76">
        <f t="shared" si="17"/>
        <v>34.725868635264426</v>
      </c>
      <c r="M34" s="39"/>
      <c r="N34" s="37"/>
      <c r="O34"/>
      <c r="P34"/>
      <c r="Q34" s="308"/>
    </row>
    <row r="35" spans="1:18" ht="15" customHeight="1" hidden="1">
      <c r="A35" s="74">
        <v>2016</v>
      </c>
      <c r="B35" s="34">
        <f t="shared" si="12"/>
        <v>26801.647560600002</v>
      </c>
      <c r="C35" s="73">
        <v>5238.913168</v>
      </c>
      <c r="D35" s="76">
        <f t="shared" si="13"/>
        <v>19.546981789662475</v>
      </c>
      <c r="E35" s="73">
        <v>1091.1512449999996</v>
      </c>
      <c r="F35" s="76">
        <f t="shared" si="14"/>
        <v>4.071209587145143</v>
      </c>
      <c r="G35" s="73">
        <v>8776.55044699999</v>
      </c>
      <c r="H35" s="76">
        <f t="shared" si="15"/>
        <v>32.74630944667012</v>
      </c>
      <c r="I35" s="73">
        <v>2756.6271339999985</v>
      </c>
      <c r="J35" s="76">
        <f t="shared" si="16"/>
        <v>10.28528984185436</v>
      </c>
      <c r="K35" s="77">
        <v>8938.405566600015</v>
      </c>
      <c r="L35" s="76">
        <f t="shared" si="17"/>
        <v>33.35020933466791</v>
      </c>
      <c r="M35" s="39"/>
      <c r="R35"/>
    </row>
    <row r="36" spans="1:18" ht="15" customHeight="1" hidden="1">
      <c r="A36" s="74">
        <v>2017</v>
      </c>
      <c r="B36" s="34">
        <f t="shared" si="12"/>
        <v>39229.5</v>
      </c>
      <c r="C36" s="77">
        <v>11052.2</v>
      </c>
      <c r="D36" s="76">
        <f t="shared" si="13"/>
        <v>28.17318599523318</v>
      </c>
      <c r="E36" s="77">
        <v>1457.7</v>
      </c>
      <c r="F36" s="76">
        <f t="shared" si="14"/>
        <v>3.715826100256185</v>
      </c>
      <c r="G36" s="77">
        <v>10139.9</v>
      </c>
      <c r="H36" s="76">
        <f t="shared" si="15"/>
        <v>25.84764016875056</v>
      </c>
      <c r="I36" s="77">
        <v>3190</v>
      </c>
      <c r="J36" s="76">
        <f t="shared" si="16"/>
        <v>8.131635631348857</v>
      </c>
      <c r="K36" s="77">
        <f>13358.4+31.3</f>
        <v>13389.699999999999</v>
      </c>
      <c r="L36" s="76">
        <f t="shared" si="17"/>
        <v>34.131712104411214</v>
      </c>
      <c r="M36" s="39"/>
      <c r="O36"/>
      <c r="R36"/>
    </row>
    <row r="37" spans="1:18" ht="15" customHeight="1" hidden="1">
      <c r="A37" s="74">
        <v>2018</v>
      </c>
      <c r="B37" s="35">
        <f t="shared" si="12"/>
        <v>47948.700000000004</v>
      </c>
      <c r="C37" s="35">
        <v>16024.2</v>
      </c>
      <c r="D37" s="76">
        <f t="shared" si="13"/>
        <v>33.419467055415474</v>
      </c>
      <c r="E37" s="77">
        <v>1496.1</v>
      </c>
      <c r="F37" s="76">
        <f t="shared" si="14"/>
        <v>3.120209724142677</v>
      </c>
      <c r="G37" s="77">
        <v>11239.1</v>
      </c>
      <c r="H37" s="76">
        <f t="shared" si="15"/>
        <v>23.43984299887171</v>
      </c>
      <c r="I37" s="77">
        <v>3782.7</v>
      </c>
      <c r="J37" s="76">
        <f t="shared" si="16"/>
        <v>7.889056429058555</v>
      </c>
      <c r="K37" s="77">
        <v>15406.6</v>
      </c>
      <c r="L37" s="76">
        <f t="shared" si="17"/>
        <v>32.131423792511576</v>
      </c>
      <c r="M37" s="39"/>
      <c r="O37"/>
      <c r="R37"/>
    </row>
    <row r="38" spans="1:14" s="60" customFormat="1" ht="15" customHeight="1">
      <c r="A38" s="90">
        <v>2019</v>
      </c>
      <c r="B38" s="92">
        <f aca="true" t="shared" si="18" ref="B38:B43">+C38+E38+G38+I38+K38</f>
        <v>53483.00000000001</v>
      </c>
      <c r="C38" s="92">
        <f>20289.2+10.9</f>
        <v>20300.100000000002</v>
      </c>
      <c r="D38" s="93">
        <f aca="true" t="shared" si="19" ref="D38:D43">+C38/B38*100</f>
        <v>37.95617298954808</v>
      </c>
      <c r="E38" s="94">
        <v>1897.9</v>
      </c>
      <c r="F38" s="93">
        <f aca="true" t="shared" si="20" ref="F38:F43">+E38/B38*100</f>
        <v>3.5486042293812985</v>
      </c>
      <c r="G38" s="94">
        <v>10181.3</v>
      </c>
      <c r="H38" s="93">
        <f aca="true" t="shared" si="21" ref="H38:H43">+G38/B38*100</f>
        <v>19.03651627619991</v>
      </c>
      <c r="I38" s="94">
        <v>2876.8</v>
      </c>
      <c r="J38" s="93">
        <f aca="true" t="shared" si="22" ref="J38:J43">+I38/B38*100</f>
        <v>5.3789054465905055</v>
      </c>
      <c r="K38" s="94">
        <v>18226.9</v>
      </c>
      <c r="L38" s="93">
        <f aca="true" t="shared" si="23" ref="L38:L43">+K38/B38*100</f>
        <v>34.079801058280204</v>
      </c>
      <c r="M38" s="39"/>
      <c r="N38" s="79"/>
    </row>
    <row r="39" spans="1:16" s="60" customFormat="1" ht="15" customHeight="1">
      <c r="A39" s="85">
        <v>2020</v>
      </c>
      <c r="B39" s="92">
        <f t="shared" si="18"/>
        <v>39873.974728</v>
      </c>
      <c r="C39" s="92">
        <v>16118.051258</v>
      </c>
      <c r="D39" s="93">
        <f t="shared" si="19"/>
        <v>40.42248451013263</v>
      </c>
      <c r="E39" s="94">
        <v>4005.394301</v>
      </c>
      <c r="F39" s="93">
        <f t="shared" si="20"/>
        <v>10.045134271972547</v>
      </c>
      <c r="G39" s="94">
        <v>5203.31223</v>
      </c>
      <c r="H39" s="93">
        <f t="shared" si="21"/>
        <v>13.049394412005208</v>
      </c>
      <c r="I39" s="94">
        <v>2595.980746</v>
      </c>
      <c r="J39" s="93">
        <f t="shared" si="22"/>
        <v>6.510463939721239</v>
      </c>
      <c r="K39" s="94">
        <v>11951.236193</v>
      </c>
      <c r="L39" s="93">
        <f t="shared" si="23"/>
        <v>29.972522866168376</v>
      </c>
      <c r="M39" s="39"/>
      <c r="O39"/>
      <c r="P39"/>
    </row>
    <row r="40" spans="1:16" s="60" customFormat="1" ht="15" customHeight="1">
      <c r="A40" s="311">
        <v>2021</v>
      </c>
      <c r="B40" s="92">
        <f t="shared" si="18"/>
        <v>63222.485357</v>
      </c>
      <c r="C40" s="92">
        <v>24653.618652</v>
      </c>
      <c r="D40" s="93">
        <f t="shared" si="19"/>
        <v>38.9950165875128</v>
      </c>
      <c r="E40" s="94">
        <v>7147.56317</v>
      </c>
      <c r="F40" s="93">
        <f t="shared" si="20"/>
        <v>11.305413144769105</v>
      </c>
      <c r="G40" s="94">
        <v>8864.316693</v>
      </c>
      <c r="H40" s="93">
        <f t="shared" si="21"/>
        <v>14.020829208066782</v>
      </c>
      <c r="I40" s="94">
        <v>4503.156286</v>
      </c>
      <c r="J40" s="93">
        <f t="shared" si="22"/>
        <v>7.122713162211062</v>
      </c>
      <c r="K40" s="94">
        <v>18053.830556</v>
      </c>
      <c r="L40" s="93">
        <f t="shared" si="23"/>
        <v>28.556027897440256</v>
      </c>
      <c r="M40" s="294"/>
      <c r="O40"/>
      <c r="P40" s="39"/>
    </row>
    <row r="41" spans="1:16" s="60" customFormat="1" ht="15" customHeight="1">
      <c r="A41" s="311">
        <v>2022</v>
      </c>
      <c r="B41" s="92">
        <f t="shared" si="18"/>
        <v>97242.84000499999</v>
      </c>
      <c r="C41" s="325">
        <v>37905.585767</v>
      </c>
      <c r="D41" s="93">
        <f t="shared" si="19"/>
        <v>38.98033599702661</v>
      </c>
      <c r="E41" s="94">
        <v>10447.934742000001</v>
      </c>
      <c r="F41" s="93">
        <f t="shared" si="20"/>
        <v>10.744168662148075</v>
      </c>
      <c r="G41" s="325">
        <v>12829.748694</v>
      </c>
      <c r="H41" s="93">
        <f t="shared" si="21"/>
        <v>13.193515011840795</v>
      </c>
      <c r="I41" s="325">
        <v>6606.699634</v>
      </c>
      <c r="J41" s="93">
        <f t="shared" si="22"/>
        <v>6.79402168186398</v>
      </c>
      <c r="K41" s="325">
        <v>29452.871168</v>
      </c>
      <c r="L41" s="93">
        <f t="shared" si="23"/>
        <v>30.287958647120554</v>
      </c>
      <c r="M41" s="294"/>
      <c r="N41" s="293"/>
      <c r="O41"/>
      <c r="P41" s="39"/>
    </row>
    <row r="42" spans="1:16" s="214" customFormat="1" ht="15" customHeight="1">
      <c r="A42" s="312">
        <v>2023</v>
      </c>
      <c r="B42" s="211">
        <f t="shared" si="18"/>
        <v>99118.04806484599</v>
      </c>
      <c r="C42" s="314">
        <v>34157.39163</v>
      </c>
      <c r="D42" s="212">
        <f t="shared" si="19"/>
        <v>34.46132394339849</v>
      </c>
      <c r="E42" s="213">
        <v>10508.291073846</v>
      </c>
      <c r="F42" s="212">
        <f t="shared" si="20"/>
        <v>10.60179379942103</v>
      </c>
      <c r="G42" s="314">
        <v>17691.268558</v>
      </c>
      <c r="H42" s="212">
        <f t="shared" si="21"/>
        <v>17.848685384145018</v>
      </c>
      <c r="I42" s="314">
        <v>4669.937347</v>
      </c>
      <c r="J42" s="212">
        <f t="shared" si="22"/>
        <v>4.711490428004381</v>
      </c>
      <c r="K42" s="314">
        <v>32091.159456</v>
      </c>
      <c r="L42" s="212">
        <f t="shared" si="23"/>
        <v>32.37670644503108</v>
      </c>
      <c r="M42" s="313"/>
      <c r="N42" s="42"/>
      <c r="O42"/>
      <c r="P42" s="39"/>
    </row>
    <row r="43" spans="1:16" s="214" customFormat="1" ht="15" customHeight="1">
      <c r="A43" s="312" t="s">
        <v>182</v>
      </c>
      <c r="B43" s="211">
        <f t="shared" si="18"/>
        <v>8616.951587</v>
      </c>
      <c r="C43" s="314">
        <v>2707.034094</v>
      </c>
      <c r="D43" s="212">
        <f t="shared" si="19"/>
        <v>31.415217628517013</v>
      </c>
      <c r="E43" s="213">
        <v>889.895812</v>
      </c>
      <c r="F43" s="212">
        <f t="shared" si="20"/>
        <v>10.327269487535998</v>
      </c>
      <c r="G43" s="314">
        <v>2219.840586</v>
      </c>
      <c r="H43" s="212">
        <f t="shared" si="21"/>
        <v>25.761321316333863</v>
      </c>
      <c r="I43" s="314">
        <v>358.014553</v>
      </c>
      <c r="J43" s="212">
        <f t="shared" si="22"/>
        <v>4.154770389334903</v>
      </c>
      <c r="K43" s="314">
        <v>2442.166542</v>
      </c>
      <c r="L43" s="212">
        <f t="shared" si="23"/>
        <v>28.34142117827823</v>
      </c>
      <c r="M43"/>
      <c r="O43"/>
      <c r="P43" s="39"/>
    </row>
    <row r="44" spans="1:242" ht="15">
      <c r="A44" s="208" t="s">
        <v>68</v>
      </c>
      <c r="B44" s="65"/>
      <c r="C44" s="65"/>
      <c r="D44" s="65"/>
      <c r="E44" s="65"/>
      <c r="F44" s="65"/>
      <c r="G44" s="65"/>
      <c r="H44" s="65"/>
      <c r="I44" s="69"/>
      <c r="J44" s="70"/>
      <c r="K44" s="68"/>
      <c r="L44" s="70"/>
      <c r="M44" s="247"/>
      <c r="N44"/>
      <c r="O44"/>
      <c r="P44" s="39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50" s="43" customFormat="1" ht="15">
      <c r="A45" s="160" t="s">
        <v>83</v>
      </c>
      <c r="B45" s="96"/>
      <c r="C45" s="44"/>
      <c r="D45" s="44"/>
      <c r="E45" s="89"/>
      <c r="F45" s="89"/>
      <c r="G45" s="44"/>
      <c r="H45" s="44"/>
      <c r="I45" s="44"/>
      <c r="J45" s="44"/>
      <c r="K45" s="44"/>
      <c r="L45" s="44"/>
      <c r="M45" s="44"/>
      <c r="N45" s="295"/>
      <c r="O45"/>
      <c r="P45" s="39"/>
      <c r="Q45" s="37"/>
      <c r="R45" s="37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</row>
    <row r="46" spans="1:242" ht="15">
      <c r="A46" s="78"/>
      <c r="G46" s="67"/>
      <c r="H46" s="65"/>
      <c r="I46" s="78"/>
      <c r="J46" s="78"/>
      <c r="K46" s="78"/>
      <c r="L46" s="78"/>
      <c r="M46" s="66"/>
      <c r="N46" s="66"/>
      <c r="O46" s="214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5">
      <c r="A47" s="64"/>
      <c r="G47" s="65"/>
      <c r="H47" s="65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5">
      <c r="A48" s="324"/>
      <c r="G48" s="65"/>
      <c r="H48" s="65"/>
      <c r="I48" s="46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5">
      <c r="A49" s="64"/>
      <c r="G49" s="46"/>
      <c r="H49" s="78"/>
      <c r="I49" s="46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  <row r="50" spans="1:242" ht="15">
      <c r="A50" s="64"/>
      <c r="G50" s="71"/>
      <c r="H50" s="71"/>
      <c r="I50" s="78"/>
      <c r="J50" s="78"/>
      <c r="K50" s="78"/>
      <c r="L50" s="78"/>
      <c r="M50" s="66"/>
      <c r="N50" s="66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</row>
    <row r="51" spans="1:242" ht="15">
      <c r="A51" s="78"/>
      <c r="G51" s="78"/>
      <c r="H51" s="78"/>
      <c r="I51" s="78"/>
      <c r="J51" s="78"/>
      <c r="K51" s="78"/>
      <c r="L51" s="78"/>
      <c r="M51" s="66"/>
      <c r="N51" s="66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4:A26"/>
    <mergeCell ref="B24:B26"/>
    <mergeCell ref="C24:L24"/>
    <mergeCell ref="C25:D25"/>
    <mergeCell ref="E25:F25"/>
    <mergeCell ref="G25:H25"/>
    <mergeCell ref="I25:J25"/>
    <mergeCell ref="K25:L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51"/>
  <sheetViews>
    <sheetView zoomScale="145" zoomScaleNormal="145" zoomScalePageLayoutView="0" workbookViewId="0" topLeftCell="A1">
      <selection activeCell="A44" sqref="A44"/>
    </sheetView>
  </sheetViews>
  <sheetFormatPr defaultColWidth="8.8515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9.421875" style="43" customWidth="1"/>
    <col min="16" max="16" width="9.57421875" style="43" bestFit="1" customWidth="1"/>
    <col min="17" max="16384" width="8.8515625" style="43" customWidth="1"/>
  </cols>
  <sheetData>
    <row r="1" ht="15">
      <c r="A1" s="47" t="s">
        <v>47</v>
      </c>
    </row>
    <row r="2" spans="1:12" ht="14.25">
      <c r="A2" s="415" t="s">
        <v>27</v>
      </c>
      <c r="B2" s="418" t="s">
        <v>40</v>
      </c>
      <c r="C2" s="412" t="s">
        <v>29</v>
      </c>
      <c r="D2" s="413"/>
      <c r="E2" s="413"/>
      <c r="F2" s="413"/>
      <c r="G2" s="413"/>
      <c r="H2" s="413"/>
      <c r="I2" s="413"/>
      <c r="J2" s="413"/>
      <c r="K2" s="413"/>
      <c r="L2" s="414"/>
    </row>
    <row r="3" spans="1:12" ht="14.25">
      <c r="A3" s="416"/>
      <c r="B3" s="419"/>
      <c r="C3" s="421" t="s">
        <v>41</v>
      </c>
      <c r="D3" s="422"/>
      <c r="E3" s="421" t="s">
        <v>42</v>
      </c>
      <c r="F3" s="422"/>
      <c r="G3" s="421" t="s">
        <v>32</v>
      </c>
      <c r="H3" s="422"/>
      <c r="I3" s="421" t="s">
        <v>33</v>
      </c>
      <c r="J3" s="422"/>
      <c r="K3" s="421" t="s">
        <v>43</v>
      </c>
      <c r="L3" s="422"/>
    </row>
    <row r="4" spans="1:14" ht="28.5">
      <c r="A4" s="417"/>
      <c r="B4" s="420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2" ht="15" customHeight="1" hidden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</row>
    <row r="14" spans="1:12" ht="15" customHeight="1" hidden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</row>
    <row r="15" spans="1:12" ht="15" customHeight="1" hidden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</row>
    <row r="16" spans="1:12" s="63" customFormat="1" ht="15" customHeight="1">
      <c r="A16" s="95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</row>
    <row r="17" spans="1:12" s="63" customFormat="1" ht="15" customHeight="1">
      <c r="A17" s="311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</row>
    <row r="18" spans="1:12" s="63" customFormat="1" ht="15" customHeight="1">
      <c r="A18" s="311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</row>
    <row r="19" spans="1:12" s="63" customFormat="1" ht="15" customHeight="1">
      <c r="A19" s="311">
        <v>2022</v>
      </c>
      <c r="B19" s="49">
        <f>+C19+E19+G19+I19+K19</f>
        <v>9317.156749999998</v>
      </c>
      <c r="C19" s="325">
        <v>4158.616699999999</v>
      </c>
      <c r="D19" s="51">
        <f>+C19/B19*100</f>
        <v>44.63396733128913</v>
      </c>
      <c r="E19" s="325">
        <v>1831.5113599999997</v>
      </c>
      <c r="F19" s="51">
        <f>+E19/B19*100</f>
        <v>19.65740632194473</v>
      </c>
      <c r="G19" s="325">
        <v>646.38577</v>
      </c>
      <c r="H19" s="51">
        <f>+G19/B19*100</f>
        <v>6.937586082792908</v>
      </c>
      <c r="I19" s="325">
        <v>0.05078</v>
      </c>
      <c r="J19" s="51">
        <f>+I19/B19*100</f>
        <v>0.0005450160533147627</v>
      </c>
      <c r="K19" s="325">
        <v>2680.5921400000007</v>
      </c>
      <c r="L19" s="51">
        <f>+K19/B19*100</f>
        <v>28.770495247919932</v>
      </c>
    </row>
    <row r="20" spans="1:12" s="86" customFormat="1" ht="15" customHeight="1">
      <c r="A20" s="312">
        <v>2023</v>
      </c>
      <c r="B20" s="218">
        <f>+C20+E20+G20+I20+K20</f>
        <v>8005.730180000002</v>
      </c>
      <c r="C20" s="314">
        <v>3114.98203</v>
      </c>
      <c r="D20" s="219">
        <f>+C20/B20*100</f>
        <v>38.909405637750325</v>
      </c>
      <c r="E20" s="314">
        <v>1431.4745500000006</v>
      </c>
      <c r="F20" s="219">
        <f>+E20/B20*100</f>
        <v>17.880624475405444</v>
      </c>
      <c r="G20" s="314">
        <v>1134.85164</v>
      </c>
      <c r="H20" s="219">
        <f>+G20/B20*100</f>
        <v>14.17549198491723</v>
      </c>
      <c r="I20" s="314">
        <v>3.7961</v>
      </c>
      <c r="J20" s="219">
        <f>+I20/B20*100</f>
        <v>0.04741728630179738</v>
      </c>
      <c r="K20" s="314">
        <v>2320.6258600000015</v>
      </c>
      <c r="L20" s="219">
        <f>+K20/B20*100</f>
        <v>28.987060615625204</v>
      </c>
    </row>
    <row r="21" spans="1:12" s="86" customFormat="1" ht="15" customHeight="1">
      <c r="A21" s="312" t="s">
        <v>182</v>
      </c>
      <c r="B21" s="218">
        <f>+C21+E21+G21+I21+K21</f>
        <v>545.2977599999999</v>
      </c>
      <c r="C21" s="314">
        <v>192.19839999999996</v>
      </c>
      <c r="D21" s="219">
        <f>+C21/B21*100</f>
        <v>35.24650458861228</v>
      </c>
      <c r="E21" s="314">
        <v>48.753229999999995</v>
      </c>
      <c r="F21" s="219">
        <f>+E21/B21*100</f>
        <v>8.940662070572232</v>
      </c>
      <c r="G21" s="314">
        <v>138.71655000000004</v>
      </c>
      <c r="H21" s="219">
        <f>+G21/B21*100</f>
        <v>25.43867959406253</v>
      </c>
      <c r="I21" s="314">
        <v>0</v>
      </c>
      <c r="J21" s="219">
        <f>+I21/B21*100</f>
        <v>0</v>
      </c>
      <c r="K21" s="314">
        <v>165.62957999999998</v>
      </c>
      <c r="L21" s="219">
        <f>+K21/B21*100</f>
        <v>30.37415374675297</v>
      </c>
    </row>
    <row r="22" spans="1:12" ht="15">
      <c r="A22" s="252"/>
      <c r="B22" s="62"/>
      <c r="H22" s="57"/>
      <c r="I22" s="57"/>
      <c r="J22" s="57"/>
      <c r="K22" s="57"/>
      <c r="L22" s="58"/>
    </row>
    <row r="23" ht="15">
      <c r="A23" s="47" t="s">
        <v>48</v>
      </c>
    </row>
    <row r="24" spans="1:14" ht="14.25">
      <c r="A24" s="415" t="s">
        <v>27</v>
      </c>
      <c r="B24" s="418" t="s">
        <v>44</v>
      </c>
      <c r="C24" s="412" t="s">
        <v>38</v>
      </c>
      <c r="D24" s="413"/>
      <c r="E24" s="413"/>
      <c r="F24" s="413"/>
      <c r="G24" s="413"/>
      <c r="H24" s="413"/>
      <c r="I24" s="413"/>
      <c r="J24" s="413"/>
      <c r="K24" s="413"/>
      <c r="L24" s="414"/>
      <c r="M24" s="217"/>
      <c r="N24" s="320"/>
    </row>
    <row r="25" spans="1:12" ht="14.25">
      <c r="A25" s="416"/>
      <c r="B25" s="419"/>
      <c r="C25" s="421" t="s">
        <v>41</v>
      </c>
      <c r="D25" s="422"/>
      <c r="E25" s="421" t="s">
        <v>42</v>
      </c>
      <c r="F25" s="422"/>
      <c r="G25" s="421" t="s">
        <v>32</v>
      </c>
      <c r="H25" s="422"/>
      <c r="I25" s="421" t="s">
        <v>33</v>
      </c>
      <c r="J25" s="422"/>
      <c r="K25" s="421" t="s">
        <v>43</v>
      </c>
      <c r="L25" s="422"/>
    </row>
    <row r="26" spans="1:14" ht="28.5">
      <c r="A26" s="417"/>
      <c r="B26" s="420"/>
      <c r="C26" s="59" t="s">
        <v>39</v>
      </c>
      <c r="D26" s="59" t="s">
        <v>36</v>
      </c>
      <c r="E26" s="59" t="s">
        <v>39</v>
      </c>
      <c r="F26" s="59" t="s">
        <v>36</v>
      </c>
      <c r="G26" s="59" t="s">
        <v>39</v>
      </c>
      <c r="H26" s="59" t="s">
        <v>36</v>
      </c>
      <c r="I26" s="59" t="s">
        <v>39</v>
      </c>
      <c r="J26" s="59" t="s">
        <v>36</v>
      </c>
      <c r="K26" s="59" t="s">
        <v>39</v>
      </c>
      <c r="L26" s="59" t="s">
        <v>36</v>
      </c>
      <c r="N26" s="44"/>
    </row>
    <row r="27" spans="1:14" ht="15" hidden="1">
      <c r="A27" s="48">
        <v>2008</v>
      </c>
      <c r="B27" s="49">
        <f aca="true" t="shared" si="6" ref="B27:B37">+C27+E27+G27+I27+K27</f>
        <v>5727</v>
      </c>
      <c r="C27" s="50">
        <v>5109</v>
      </c>
      <c r="D27" s="51">
        <f aca="true" t="shared" si="7" ref="D27:D37">+C27/B27*100</f>
        <v>89.2090099528549</v>
      </c>
      <c r="E27" s="50">
        <v>159</v>
      </c>
      <c r="F27" s="51">
        <f aca="true" t="shared" si="8" ref="F27:F37">+E27/B27*100</f>
        <v>2.776322682032478</v>
      </c>
      <c r="G27" s="50">
        <v>117</v>
      </c>
      <c r="H27" s="51">
        <f aca="true" t="shared" si="9" ref="H27:H37">+G27/B27*100</f>
        <v>2.0429544264012574</v>
      </c>
      <c r="I27" s="50">
        <v>209</v>
      </c>
      <c r="J27" s="51">
        <f aca="true" t="shared" si="10" ref="J27:J37">+I27/B27*100</f>
        <v>3.6493801292125023</v>
      </c>
      <c r="K27" s="50">
        <v>133</v>
      </c>
      <c r="L27" s="52">
        <f aca="true" t="shared" si="11" ref="L27:L37">+K27/B27*100</f>
        <v>2.322332809498865</v>
      </c>
      <c r="N27" s="44"/>
    </row>
    <row r="28" spans="1:14" ht="15" hidden="1">
      <c r="A28" s="48">
        <v>2009</v>
      </c>
      <c r="B28" s="49">
        <f t="shared" si="6"/>
        <v>5568</v>
      </c>
      <c r="C28" s="50">
        <v>4812</v>
      </c>
      <c r="D28" s="51">
        <f t="shared" si="7"/>
        <v>86.42241379310344</v>
      </c>
      <c r="E28" s="50">
        <v>227</v>
      </c>
      <c r="F28" s="51">
        <f t="shared" si="8"/>
        <v>4.076867816091954</v>
      </c>
      <c r="G28" s="50">
        <v>151</v>
      </c>
      <c r="H28" s="51">
        <f t="shared" si="9"/>
        <v>2.7119252873563218</v>
      </c>
      <c r="I28" s="50">
        <v>218</v>
      </c>
      <c r="J28" s="51">
        <f t="shared" si="10"/>
        <v>3.915229885057471</v>
      </c>
      <c r="K28" s="50">
        <v>160</v>
      </c>
      <c r="L28" s="52">
        <f t="shared" si="11"/>
        <v>2.8735632183908044</v>
      </c>
      <c r="N28" s="44"/>
    </row>
    <row r="29" spans="1:249" ht="15" customHeight="1">
      <c r="A29" s="53">
        <v>2010</v>
      </c>
      <c r="B29" s="49">
        <f t="shared" si="6"/>
        <v>5260</v>
      </c>
      <c r="C29" s="50">
        <v>4339</v>
      </c>
      <c r="D29" s="51">
        <f t="shared" si="7"/>
        <v>82.49049429657795</v>
      </c>
      <c r="E29" s="50">
        <v>208</v>
      </c>
      <c r="F29" s="51">
        <f t="shared" si="8"/>
        <v>3.954372623574144</v>
      </c>
      <c r="G29" s="50">
        <v>278</v>
      </c>
      <c r="H29" s="51">
        <f t="shared" si="9"/>
        <v>5.285171102661597</v>
      </c>
      <c r="I29" s="50">
        <v>241</v>
      </c>
      <c r="J29" s="51">
        <f t="shared" si="10"/>
        <v>4.581749049429658</v>
      </c>
      <c r="K29" s="50">
        <v>194</v>
      </c>
      <c r="L29" s="52">
        <f t="shared" si="11"/>
        <v>3.6882129277566538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2011</v>
      </c>
      <c r="B30" s="49">
        <f t="shared" si="6"/>
        <v>5119</v>
      </c>
      <c r="C30" s="50">
        <v>3148</v>
      </c>
      <c r="D30" s="51">
        <f t="shared" si="7"/>
        <v>61.49638601289315</v>
      </c>
      <c r="E30" s="50">
        <v>221</v>
      </c>
      <c r="F30" s="51">
        <f t="shared" si="8"/>
        <v>4.3172494627857</v>
      </c>
      <c r="G30" s="54">
        <v>363</v>
      </c>
      <c r="H30" s="51">
        <f t="shared" si="9"/>
        <v>7.091228755616331</v>
      </c>
      <c r="I30" s="50">
        <v>1029</v>
      </c>
      <c r="J30" s="51">
        <f t="shared" si="10"/>
        <v>20.101582340300837</v>
      </c>
      <c r="K30" s="50">
        <v>358</v>
      </c>
      <c r="L30" s="52">
        <f t="shared" si="11"/>
        <v>6.9935534284039855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2012</v>
      </c>
      <c r="B31" s="49">
        <f t="shared" si="6"/>
        <v>9247</v>
      </c>
      <c r="C31" s="50">
        <v>3978</v>
      </c>
      <c r="D31" s="51">
        <f t="shared" si="7"/>
        <v>43.01935762950146</v>
      </c>
      <c r="E31" s="50">
        <v>231</v>
      </c>
      <c r="F31" s="51">
        <f t="shared" si="8"/>
        <v>2.498107494322483</v>
      </c>
      <c r="G31" s="54">
        <v>1707</v>
      </c>
      <c r="H31" s="51">
        <f t="shared" si="9"/>
        <v>18.460041094408997</v>
      </c>
      <c r="I31" s="50">
        <v>2738</v>
      </c>
      <c r="J31" s="51">
        <f t="shared" si="10"/>
        <v>29.60960311452363</v>
      </c>
      <c r="K31" s="50">
        <v>593</v>
      </c>
      <c r="L31" s="52">
        <f t="shared" si="11"/>
        <v>6.41289066724343</v>
      </c>
      <c r="M31" s="61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2013</v>
      </c>
      <c r="B32" s="49">
        <f t="shared" si="6"/>
        <v>16594.86</v>
      </c>
      <c r="C32" s="50">
        <v>9271.55</v>
      </c>
      <c r="D32" s="51">
        <f t="shared" si="7"/>
        <v>55.87001035260315</v>
      </c>
      <c r="E32" s="50">
        <v>416.94</v>
      </c>
      <c r="F32" s="51">
        <f t="shared" si="8"/>
        <v>2.5124647029260867</v>
      </c>
      <c r="G32" s="54">
        <v>2873.12</v>
      </c>
      <c r="H32" s="51">
        <f t="shared" si="9"/>
        <v>17.313312676334718</v>
      </c>
      <c r="I32" s="50">
        <v>2035.68</v>
      </c>
      <c r="J32" s="51">
        <f t="shared" si="10"/>
        <v>12.26693084485196</v>
      </c>
      <c r="K32" s="50">
        <v>1997.57</v>
      </c>
      <c r="L32" s="52">
        <f t="shared" si="11"/>
        <v>12.037281423284076</v>
      </c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2014</v>
      </c>
      <c r="B33" s="49">
        <f t="shared" si="6"/>
        <v>19799.06</v>
      </c>
      <c r="C33" s="50">
        <v>10747.11</v>
      </c>
      <c r="D33" s="51">
        <f t="shared" si="7"/>
        <v>54.2809103058428</v>
      </c>
      <c r="E33" s="50">
        <v>623.24</v>
      </c>
      <c r="F33" s="51">
        <f t="shared" si="8"/>
        <v>3.147826209931178</v>
      </c>
      <c r="G33" s="50">
        <v>4113.72</v>
      </c>
      <c r="H33" s="51">
        <f t="shared" si="9"/>
        <v>20.77735003580978</v>
      </c>
      <c r="I33" s="50">
        <v>973.15</v>
      </c>
      <c r="J33" s="51">
        <f t="shared" si="10"/>
        <v>4.915132334565378</v>
      </c>
      <c r="K33" s="50">
        <v>3341.84</v>
      </c>
      <c r="L33" s="52">
        <f t="shared" si="11"/>
        <v>16.87878111385086</v>
      </c>
      <c r="M33" s="190"/>
      <c r="N33" s="6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2015</v>
      </c>
      <c r="B34" s="49">
        <f t="shared" si="6"/>
        <v>13687.86</v>
      </c>
      <c r="C34" s="50">
        <v>3018.02</v>
      </c>
      <c r="D34" s="51">
        <f t="shared" si="7"/>
        <v>22.048881271433224</v>
      </c>
      <c r="E34" s="50">
        <v>854.61</v>
      </c>
      <c r="F34" s="51">
        <f t="shared" si="8"/>
        <v>6.243561813168749</v>
      </c>
      <c r="G34" s="50">
        <v>4969.14</v>
      </c>
      <c r="H34" s="51">
        <f t="shared" si="9"/>
        <v>36.30326435249922</v>
      </c>
      <c r="I34" s="50">
        <v>808.35</v>
      </c>
      <c r="J34" s="51">
        <f t="shared" si="10"/>
        <v>5.905598099337661</v>
      </c>
      <c r="K34" s="50">
        <v>4037.74</v>
      </c>
      <c r="L34" s="52">
        <f t="shared" si="11"/>
        <v>29.498694463561137</v>
      </c>
      <c r="M34" s="19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249" ht="15" customHeight="1" hidden="1">
      <c r="A35" s="53">
        <v>2016</v>
      </c>
      <c r="B35" s="49">
        <f t="shared" si="6"/>
        <v>13610.587816</v>
      </c>
      <c r="C35" s="55">
        <v>3356.186848</v>
      </c>
      <c r="D35" s="51">
        <f t="shared" si="7"/>
        <v>24.65864732201071</v>
      </c>
      <c r="E35" s="55">
        <v>801.275477</v>
      </c>
      <c r="F35" s="51">
        <f t="shared" si="8"/>
        <v>5.887148210146048</v>
      </c>
      <c r="G35" s="55">
        <v>5021.995819</v>
      </c>
      <c r="H35" s="51">
        <f t="shared" si="9"/>
        <v>36.89771438891395</v>
      </c>
      <c r="I35" s="55">
        <v>273.744429</v>
      </c>
      <c r="J35" s="51">
        <f t="shared" si="10"/>
        <v>2.0112608852807834</v>
      </c>
      <c r="K35" s="55">
        <v>4157.385243</v>
      </c>
      <c r="L35" s="52">
        <f t="shared" si="11"/>
        <v>30.545229193648517</v>
      </c>
      <c r="N35" s="248"/>
      <c r="O35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</row>
    <row r="36" spans="1:12" ht="15" customHeight="1" hidden="1">
      <c r="A36" s="53">
        <v>2017</v>
      </c>
      <c r="B36" s="49">
        <f t="shared" si="6"/>
        <v>19698.100000000002</v>
      </c>
      <c r="C36" s="56">
        <v>7347.5</v>
      </c>
      <c r="D36" s="51">
        <f t="shared" si="7"/>
        <v>37.300551829871914</v>
      </c>
      <c r="E36" s="56">
        <v>474.3</v>
      </c>
      <c r="F36" s="51">
        <f t="shared" si="8"/>
        <v>2.4078464420426333</v>
      </c>
      <c r="G36" s="56">
        <v>5409.9</v>
      </c>
      <c r="H36" s="51">
        <f t="shared" si="9"/>
        <v>27.46407013874434</v>
      </c>
      <c r="I36" s="56">
        <v>367.2</v>
      </c>
      <c r="J36" s="51">
        <f t="shared" si="10"/>
        <v>1.864139180936232</v>
      </c>
      <c r="K36" s="56">
        <v>6099.2</v>
      </c>
      <c r="L36" s="52">
        <f t="shared" si="11"/>
        <v>30.963392408404864</v>
      </c>
    </row>
    <row r="37" spans="1:12" ht="15" customHeight="1" hidden="1">
      <c r="A37" s="53">
        <v>2018</v>
      </c>
      <c r="B37" s="49">
        <f t="shared" si="6"/>
        <v>22277.300000000003</v>
      </c>
      <c r="C37" s="56">
        <v>9876.9</v>
      </c>
      <c r="D37" s="51">
        <f t="shared" si="7"/>
        <v>44.33616282044951</v>
      </c>
      <c r="E37" s="56">
        <v>1003.4</v>
      </c>
      <c r="F37" s="51">
        <f t="shared" si="8"/>
        <v>4.504136497690474</v>
      </c>
      <c r="G37" s="56">
        <v>5352.2</v>
      </c>
      <c r="H37" s="51">
        <f t="shared" si="9"/>
        <v>24.025353162187514</v>
      </c>
      <c r="I37" s="56">
        <v>564.4</v>
      </c>
      <c r="J37" s="51">
        <f t="shared" si="10"/>
        <v>2.5335206690218293</v>
      </c>
      <c r="K37" s="56">
        <v>5480.4</v>
      </c>
      <c r="L37" s="52">
        <f t="shared" si="11"/>
        <v>24.600826850650655</v>
      </c>
    </row>
    <row r="38" spans="1:15" s="63" customFormat="1" ht="15" customHeight="1">
      <c r="A38" s="95">
        <v>2019</v>
      </c>
      <c r="B38" s="49">
        <f>+C38+E38+G38+I38+K38</f>
        <v>24309.4</v>
      </c>
      <c r="C38" s="50">
        <v>10965.9</v>
      </c>
      <c r="D38" s="51">
        <f>+C38/B38*100</f>
        <v>45.109710646910244</v>
      </c>
      <c r="E38" s="50">
        <v>1341.1</v>
      </c>
      <c r="F38" s="51">
        <f>+E38/B38*100</f>
        <v>5.516795971928554</v>
      </c>
      <c r="G38" s="50">
        <v>4954.8</v>
      </c>
      <c r="H38" s="51">
        <f>+G38/B38*100</f>
        <v>20.3822389692876</v>
      </c>
      <c r="I38" s="50">
        <v>266.2</v>
      </c>
      <c r="J38" s="51">
        <f>+I38/B38*100</f>
        <v>1.0950496515751107</v>
      </c>
      <c r="K38" s="50">
        <v>6781.4</v>
      </c>
      <c r="L38" s="51">
        <f>+K38/B38*100</f>
        <v>27.89620476029848</v>
      </c>
      <c r="M38" s="44"/>
      <c r="N38" s="43"/>
      <c r="O38" s="43"/>
    </row>
    <row r="39" spans="1:14" s="63" customFormat="1" ht="15" customHeight="1">
      <c r="A39" s="311">
        <v>2020</v>
      </c>
      <c r="B39" s="49">
        <f>+C39+E39+G39+I39+K39</f>
        <v>17003.040458</v>
      </c>
      <c r="C39" s="50">
        <v>8596.859582</v>
      </c>
      <c r="D39" s="51">
        <f>+C39/B39*100</f>
        <v>50.56071943859395</v>
      </c>
      <c r="E39" s="50">
        <v>2502.42181</v>
      </c>
      <c r="F39" s="51">
        <f>+E39/B39*100</f>
        <v>14.717496063020894</v>
      </c>
      <c r="G39" s="50">
        <v>2162.943539</v>
      </c>
      <c r="H39" s="51">
        <f>+G39/B39*100</f>
        <v>12.720922145323286</v>
      </c>
      <c r="I39" s="50">
        <v>184.533556</v>
      </c>
      <c r="J39" s="51">
        <f>+I39/B39*100</f>
        <v>1.085297399931647</v>
      </c>
      <c r="K39" s="50">
        <v>3556.281971</v>
      </c>
      <c r="L39" s="51">
        <f>+K39/B39*100</f>
        <v>20.915564953130218</v>
      </c>
      <c r="M39" s="44"/>
      <c r="N39" s="43"/>
    </row>
    <row r="40" spans="1:12" s="63" customFormat="1" ht="15" customHeight="1">
      <c r="A40" s="311">
        <v>2021</v>
      </c>
      <c r="B40" s="49">
        <f>+C40+E40+G40+I40+K40</f>
        <v>24815.990275000004</v>
      </c>
      <c r="C40" s="50">
        <v>13866.898637</v>
      </c>
      <c r="D40" s="51">
        <f>+C40/B40*100</f>
        <v>55.878884877585236</v>
      </c>
      <c r="E40" s="50">
        <v>4285.75924</v>
      </c>
      <c r="F40" s="51">
        <f>+E40/B40*100</f>
        <v>17.270151996785465</v>
      </c>
      <c r="G40" s="50">
        <v>1517.110388</v>
      </c>
      <c r="H40" s="51">
        <f>+G40/B40*100</f>
        <v>6.113438839990034</v>
      </c>
      <c r="I40" s="50">
        <v>2.618523</v>
      </c>
      <c r="J40" s="51">
        <f>+I40/B40*100</f>
        <v>0.01055175703642155</v>
      </c>
      <c r="K40" s="50">
        <v>5143.603487</v>
      </c>
      <c r="L40" s="51">
        <f>+K40/B40*100</f>
        <v>20.72697252860283</v>
      </c>
    </row>
    <row r="41" spans="1:14" s="63" customFormat="1" ht="15" customHeight="1">
      <c r="A41" s="311">
        <v>2022</v>
      </c>
      <c r="B41" s="49">
        <f>+C41+E41+G41+I41+K41</f>
        <v>37731.086315</v>
      </c>
      <c r="C41" s="325">
        <v>20338.02573</v>
      </c>
      <c r="D41" s="51">
        <f>+C41/B41*100</f>
        <v>53.90257137100931</v>
      </c>
      <c r="E41" s="325">
        <v>6226.362703</v>
      </c>
      <c r="F41" s="51">
        <f>+E41/B41*100</f>
        <v>16.501943917063176</v>
      </c>
      <c r="G41" s="325">
        <v>3246.945449</v>
      </c>
      <c r="H41" s="51">
        <f>+G41/B41*100</f>
        <v>8.605491561766076</v>
      </c>
      <c r="I41" s="325">
        <v>0.154298</v>
      </c>
      <c r="J41" s="51">
        <f>+I41/B41*100</f>
        <v>0.00040894131356790223</v>
      </c>
      <c r="K41" s="325">
        <v>7919.598135</v>
      </c>
      <c r="L41" s="51">
        <f>+K41/B41*100</f>
        <v>20.989584208847873</v>
      </c>
      <c r="M41"/>
      <c r="N41"/>
    </row>
    <row r="42" spans="1:15" s="86" customFormat="1" ht="15" customHeight="1">
      <c r="A42" s="312">
        <v>2023</v>
      </c>
      <c r="B42" s="218">
        <f>+C42+E42+G42+I42+K42</f>
        <v>34624.456836000005</v>
      </c>
      <c r="C42" s="314">
        <v>15962.93389</v>
      </c>
      <c r="D42" s="219">
        <f>+C42/B42*100</f>
        <v>46.103059365260265</v>
      </c>
      <c r="E42" s="314">
        <v>5366.259563</v>
      </c>
      <c r="F42" s="219">
        <f>+E42/B42*100</f>
        <v>15.498465689779575</v>
      </c>
      <c r="G42" s="314">
        <v>6164.429833</v>
      </c>
      <c r="H42" s="219">
        <f>+G42/B42*100</f>
        <v>17.80368674719735</v>
      </c>
      <c r="I42" s="314">
        <v>6.079587</v>
      </c>
      <c r="J42" s="219">
        <f>+I42/B42*100</f>
        <v>0.0175586494505782</v>
      </c>
      <c r="K42" s="314">
        <v>7124.753963</v>
      </c>
      <c r="L42" s="219">
        <f>+K42/B42*100</f>
        <v>20.57722954831221</v>
      </c>
      <c r="M42"/>
      <c r="N42" s="39"/>
      <c r="O42" s="63"/>
    </row>
    <row r="43" spans="1:15" s="86" customFormat="1" ht="15" customHeight="1">
      <c r="A43" s="312" t="s">
        <v>182</v>
      </c>
      <c r="B43" s="218">
        <f>+C43+E43+G43+I43+K43</f>
        <v>2396.934109</v>
      </c>
      <c r="C43" s="314">
        <v>955.232178</v>
      </c>
      <c r="D43" s="219">
        <f>+C43/B43*100</f>
        <v>39.85225018966093</v>
      </c>
      <c r="E43" s="314">
        <v>187.859446</v>
      </c>
      <c r="F43" s="219">
        <f>+E43/B43*100</f>
        <v>7.837488952851311</v>
      </c>
      <c r="G43" s="314">
        <v>778.215933</v>
      </c>
      <c r="H43" s="219">
        <f>+G43/B43*100</f>
        <v>32.46713917074138</v>
      </c>
      <c r="I43" s="314">
        <v>0</v>
      </c>
      <c r="J43" s="219">
        <f>+I43/B43*100</f>
        <v>0</v>
      </c>
      <c r="K43" s="314">
        <v>475.626552</v>
      </c>
      <c r="L43" s="219">
        <f>+K43/B43*100</f>
        <v>19.843121686746375</v>
      </c>
      <c r="M43"/>
      <c r="N43" s="39"/>
      <c r="O43" s="63"/>
    </row>
    <row r="44" spans="1:15" s="86" customFormat="1" ht="15" customHeight="1">
      <c r="A44" s="428"/>
      <c r="B44" s="429"/>
      <c r="C44" s="430"/>
      <c r="D44" s="431"/>
      <c r="E44" s="430"/>
      <c r="F44" s="431"/>
      <c r="G44" s="430"/>
      <c r="H44" s="431"/>
      <c r="I44" s="430"/>
      <c r="J44" s="431"/>
      <c r="K44" s="430"/>
      <c r="L44" s="431"/>
      <c r="M44"/>
      <c r="N44" s="39"/>
      <c r="O44" s="63"/>
    </row>
    <row r="45" spans="1:14" ht="13.5">
      <c r="A45" s="208" t="s">
        <v>68</v>
      </c>
      <c r="M45"/>
      <c r="N45" s="39"/>
    </row>
    <row r="46" spans="3:14" ht="12.75">
      <c r="C46" s="62"/>
      <c r="M46"/>
      <c r="N46" s="39"/>
    </row>
    <row r="47" spans="1:249" ht="15">
      <c r="A47" s="160" t="s">
        <v>83</v>
      </c>
      <c r="B47" s="96"/>
      <c r="C47" s="44"/>
      <c r="D47" s="44"/>
      <c r="E47" s="89"/>
      <c r="F47" s="89"/>
      <c r="G47" s="44"/>
      <c r="H47" s="44"/>
      <c r="I47" s="44"/>
      <c r="J47" s="44"/>
      <c r="K47" s="44"/>
      <c r="L47" s="44"/>
      <c r="M47" s="210"/>
      <c r="N47" s="301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</row>
    <row r="48" ht="15">
      <c r="M48" s="210"/>
    </row>
    <row r="49" ht="15">
      <c r="M49" s="210"/>
    </row>
    <row r="50" ht="15">
      <c r="M50" s="210"/>
    </row>
    <row r="51" ht="15">
      <c r="M51" s="210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4:A26"/>
    <mergeCell ref="B24:B26"/>
    <mergeCell ref="C24:L24"/>
    <mergeCell ref="C25:D25"/>
    <mergeCell ref="E25:F25"/>
    <mergeCell ref="G25:H25"/>
    <mergeCell ref="I25:J25"/>
    <mergeCell ref="K25:L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130" zoomScaleNormal="130" zoomScalePageLayoutView="0" workbookViewId="0" topLeftCell="A1">
      <pane xSplit="1" ySplit="4" topLeftCell="B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7" sqref="F77"/>
    </sheetView>
  </sheetViews>
  <sheetFormatPr defaultColWidth="9.140625" defaultRowHeight="12.75"/>
  <cols>
    <col min="1" max="1" width="17.28125" style="0" customWidth="1"/>
    <col min="2" max="2" width="15.00390625" style="128" bestFit="1" customWidth="1"/>
    <col min="3" max="3" width="15.28125" style="128" bestFit="1" customWidth="1"/>
    <col min="4" max="4" width="13.7109375" style="0" customWidth="1"/>
    <col min="5" max="5" width="15.00390625" style="0" bestFit="1" customWidth="1"/>
    <col min="6" max="6" width="15.28125" style="0" bestFit="1" customWidth="1"/>
    <col min="7" max="7" width="14.00390625" style="0" customWidth="1"/>
    <col min="8" max="8" width="18.140625" style="0" bestFit="1" customWidth="1"/>
    <col min="9" max="9" width="10.421875" style="0" bestFit="1" customWidth="1"/>
    <col min="10" max="10" width="15.28125" style="0" bestFit="1" customWidth="1"/>
    <col min="11" max="18" width="9.140625" style="0" customWidth="1"/>
  </cols>
  <sheetData>
    <row r="1" spans="1:12" ht="20.25">
      <c r="A1" s="152" t="s">
        <v>82</v>
      </c>
      <c r="B1" s="134"/>
      <c r="C1" s="134"/>
      <c r="D1" s="134"/>
      <c r="E1" s="134"/>
      <c r="F1" s="134"/>
      <c r="G1" s="134"/>
      <c r="H1" s="321"/>
      <c r="I1" s="134"/>
      <c r="J1" s="134"/>
      <c r="K1" s="134"/>
      <c r="L1" s="134"/>
    </row>
    <row r="2" ht="13.5" thickBot="1"/>
    <row r="3" spans="1:8" s="151" customFormat="1" ht="24.75" customHeight="1">
      <c r="A3" s="426" t="s">
        <v>27</v>
      </c>
      <c r="B3" s="423" t="s">
        <v>50</v>
      </c>
      <c r="C3" s="424"/>
      <c r="D3" s="425"/>
      <c r="E3" s="423" t="s">
        <v>51</v>
      </c>
      <c r="F3" s="424"/>
      <c r="G3" s="425"/>
      <c r="H3" s="150" t="s">
        <v>54</v>
      </c>
    </row>
    <row r="4" spans="1:8" s="130" customFormat="1" ht="41.25" customHeight="1">
      <c r="A4" s="427"/>
      <c r="B4" s="131" t="s">
        <v>60</v>
      </c>
      <c r="C4" s="129" t="s">
        <v>61</v>
      </c>
      <c r="D4" s="132" t="s">
        <v>164</v>
      </c>
      <c r="E4" s="131" t="s">
        <v>60</v>
      </c>
      <c r="F4" s="129" t="s">
        <v>61</v>
      </c>
      <c r="G4" s="132" t="s">
        <v>168</v>
      </c>
      <c r="H4" s="133" t="s">
        <v>69</v>
      </c>
    </row>
    <row r="5" spans="1:8" ht="16.5">
      <c r="A5" s="135">
        <v>2015</v>
      </c>
      <c r="B5" s="136">
        <v>17461.13598</v>
      </c>
      <c r="C5" s="137">
        <v>24716.07136344</v>
      </c>
      <c r="D5" s="138">
        <f>+C5/H5</f>
        <v>181.8189893385331</v>
      </c>
      <c r="E5" s="136">
        <v>120045.58436999998</v>
      </c>
      <c r="F5" s="137">
        <v>30728.64099174</v>
      </c>
      <c r="G5" s="139">
        <f aca="true" t="shared" si="0" ref="G5:G37">+F5/H5</f>
        <v>226.04929265292333</v>
      </c>
      <c r="H5" s="148">
        <v>135.93778874999992</v>
      </c>
    </row>
    <row r="6" spans="1:8" ht="16.5">
      <c r="A6" s="135">
        <v>2016</v>
      </c>
      <c r="B6" s="136">
        <v>17593.035884</v>
      </c>
      <c r="C6" s="140">
        <v>26801.6475606</v>
      </c>
      <c r="D6" s="138">
        <f aca="true" t="shared" si="1" ref="D6:D47">+C6/H6</f>
        <v>184.0751807616303</v>
      </c>
      <c r="E6" s="136">
        <v>115692.89916000002</v>
      </c>
      <c r="F6" s="137">
        <v>35172.2698263</v>
      </c>
      <c r="G6" s="139">
        <f t="shared" si="0"/>
        <v>241.56507212603867</v>
      </c>
      <c r="H6" s="148">
        <v>145.60163651452294</v>
      </c>
    </row>
    <row r="7" spans="1:8" ht="16.5">
      <c r="A7" s="135">
        <v>2017</v>
      </c>
      <c r="B7" s="141">
        <v>24826.783906</v>
      </c>
      <c r="C7" s="142">
        <v>39229.67282682</v>
      </c>
      <c r="D7" s="138">
        <f t="shared" si="1"/>
        <v>257.31539917775194</v>
      </c>
      <c r="E7" s="141">
        <v>106020.06460999999</v>
      </c>
      <c r="F7" s="142">
        <v>33969.45690936</v>
      </c>
      <c r="G7" s="139">
        <f t="shared" si="0"/>
        <v>222.8125736115642</v>
      </c>
      <c r="H7" s="148">
        <v>152.45754024896263</v>
      </c>
    </row>
    <row r="8" spans="1:8" ht="16.5">
      <c r="A8" s="135">
        <v>2018</v>
      </c>
      <c r="B8" s="141">
        <v>27998.030129399995</v>
      </c>
      <c r="C8" s="142">
        <v>47948.85406532</v>
      </c>
      <c r="D8" s="138">
        <f t="shared" si="1"/>
        <v>294.9972564619171</v>
      </c>
      <c r="E8" s="143">
        <v>84463.0947</v>
      </c>
      <c r="F8" s="142">
        <v>32726.384586309996</v>
      </c>
      <c r="G8" s="139">
        <f t="shared" si="0"/>
        <v>201.34357442051186</v>
      </c>
      <c r="H8" s="148">
        <v>162.54</v>
      </c>
    </row>
    <row r="9" spans="1:8" ht="16.5">
      <c r="A9" s="135">
        <v>2019</v>
      </c>
      <c r="B9" s="141">
        <v>28770.772865</v>
      </c>
      <c r="C9" s="142">
        <v>53482.916579</v>
      </c>
      <c r="D9" s="138">
        <f t="shared" si="1"/>
        <v>299.1589359013657</v>
      </c>
      <c r="E9" s="143">
        <v>95636.93507099993</v>
      </c>
      <c r="F9" s="142">
        <v>38952.404584</v>
      </c>
      <c r="G9" s="139">
        <f t="shared" si="0"/>
        <v>217.88190793477483</v>
      </c>
      <c r="H9" s="148">
        <v>178.7776</v>
      </c>
    </row>
    <row r="10" spans="1:8" ht="16.5" hidden="1">
      <c r="A10" s="274" t="s">
        <v>81</v>
      </c>
      <c r="B10" s="144">
        <v>2879.7360300000005</v>
      </c>
      <c r="C10" s="145">
        <v>5664.550847</v>
      </c>
      <c r="D10" s="138">
        <f t="shared" si="1"/>
        <v>31.102076817614176</v>
      </c>
      <c r="E10" s="144">
        <v>8248.68825</v>
      </c>
      <c r="F10" s="145">
        <v>3388.8589</v>
      </c>
      <c r="G10" s="139">
        <f t="shared" si="0"/>
        <v>18.607044526341678</v>
      </c>
      <c r="H10" s="149">
        <v>182.12773636363636</v>
      </c>
    </row>
    <row r="11" spans="1:8" ht="16.5" hidden="1">
      <c r="A11" s="274" t="s">
        <v>71</v>
      </c>
      <c r="B11" s="144">
        <v>2898.938835</v>
      </c>
      <c r="C11" s="145">
        <v>5067.879858</v>
      </c>
      <c r="D11" s="138">
        <f t="shared" si="1"/>
        <v>28.354462383708096</v>
      </c>
      <c r="E11" s="144">
        <v>6462.61417</v>
      </c>
      <c r="F11" s="145">
        <v>2682.577594</v>
      </c>
      <c r="G11" s="139">
        <f t="shared" si="0"/>
        <v>15.008849383116367</v>
      </c>
      <c r="H11" s="149">
        <v>178.7330611111111</v>
      </c>
    </row>
    <row r="12" spans="1:8" ht="16.5" hidden="1">
      <c r="A12" s="274" t="s">
        <v>72</v>
      </c>
      <c r="B12" s="144">
        <v>3256.6841900000004</v>
      </c>
      <c r="C12" s="145">
        <v>5559.379522</v>
      </c>
      <c r="D12" s="138">
        <f t="shared" si="1"/>
        <v>31.157244103193314</v>
      </c>
      <c r="E12" s="144">
        <v>7372.38561</v>
      </c>
      <c r="F12" s="145">
        <v>3066.729642</v>
      </c>
      <c r="G12" s="139">
        <f t="shared" si="0"/>
        <v>17.187321656341606</v>
      </c>
      <c r="H12" s="149">
        <v>178.42975789473684</v>
      </c>
    </row>
    <row r="13" spans="1:8" ht="16.5" hidden="1">
      <c r="A13" s="274" t="s">
        <v>73</v>
      </c>
      <c r="B13" s="144">
        <v>2657.32816</v>
      </c>
      <c r="C13" s="145">
        <v>4458.595468</v>
      </c>
      <c r="D13" s="138">
        <f t="shared" si="1"/>
        <v>25.50666614760077</v>
      </c>
      <c r="E13" s="144">
        <v>7043.207370000001</v>
      </c>
      <c r="F13" s="145">
        <v>2823.714047</v>
      </c>
      <c r="G13" s="139">
        <f t="shared" si="0"/>
        <v>16.15386101072484</v>
      </c>
      <c r="H13" s="149">
        <v>174.80118500000003</v>
      </c>
    </row>
    <row r="14" spans="1:8" ht="16.5" hidden="1">
      <c r="A14" s="274" t="s">
        <v>70</v>
      </c>
      <c r="B14" s="144">
        <v>2071.81056</v>
      </c>
      <c r="C14" s="145">
        <v>3795.1456</v>
      </c>
      <c r="D14" s="138">
        <f t="shared" si="1"/>
        <v>21.508982175555136</v>
      </c>
      <c r="E14" s="144">
        <v>12074.87325</v>
      </c>
      <c r="F14" s="145">
        <v>4580.030481</v>
      </c>
      <c r="G14" s="139">
        <f t="shared" si="0"/>
        <v>25.9573160985782</v>
      </c>
      <c r="H14" s="149">
        <v>176.44468571428573</v>
      </c>
    </row>
    <row r="15" spans="1:8" ht="16.5" hidden="1">
      <c r="A15" s="274" t="s">
        <v>74</v>
      </c>
      <c r="B15" s="144">
        <v>2136.92864</v>
      </c>
      <c r="C15" s="145">
        <v>4260.716004</v>
      </c>
      <c r="D15" s="138">
        <f t="shared" si="1"/>
        <v>24.127886254017806</v>
      </c>
      <c r="E15" s="144">
        <v>6973.090190000002</v>
      </c>
      <c r="F15" s="145">
        <v>2692.571877</v>
      </c>
      <c r="G15" s="139">
        <f t="shared" si="0"/>
        <v>15.247687928046007</v>
      </c>
      <c r="H15" s="149">
        <v>176.58886315789474</v>
      </c>
    </row>
    <row r="16" spans="1:8" ht="16.5" hidden="1">
      <c r="A16" s="274" t="s">
        <v>75</v>
      </c>
      <c r="B16" s="144">
        <v>2157.28027</v>
      </c>
      <c r="C16" s="145">
        <v>4089.926586</v>
      </c>
      <c r="D16" s="138">
        <f t="shared" si="1"/>
        <v>23.239516858353507</v>
      </c>
      <c r="E16" s="144">
        <v>9251.37744</v>
      </c>
      <c r="F16" s="145">
        <v>3691.808459</v>
      </c>
      <c r="G16" s="139">
        <f t="shared" si="0"/>
        <v>20.97735573406759</v>
      </c>
      <c r="H16" s="149">
        <v>175.99017272727272</v>
      </c>
    </row>
    <row r="17" spans="1:8" ht="16.5" hidden="1">
      <c r="A17" s="274" t="s">
        <v>76</v>
      </c>
      <c r="B17" s="144">
        <v>1997.1032500000003</v>
      </c>
      <c r="C17" s="145">
        <v>4092.596601</v>
      </c>
      <c r="D17" s="138">
        <f t="shared" si="1"/>
        <v>22.995928150784998</v>
      </c>
      <c r="E17" s="144">
        <v>7462.341020999999</v>
      </c>
      <c r="F17" s="145">
        <v>3235.689467</v>
      </c>
      <c r="G17" s="139">
        <f t="shared" si="0"/>
        <v>18.181044885587493</v>
      </c>
      <c r="H17" s="149">
        <v>177.97049</v>
      </c>
    </row>
    <row r="18" spans="1:8" ht="16.5" hidden="1">
      <c r="A18" s="274" t="s">
        <v>77</v>
      </c>
      <c r="B18" s="144">
        <v>1595.24917</v>
      </c>
      <c r="C18" s="145">
        <v>3328.990927</v>
      </c>
      <c r="D18" s="138">
        <f t="shared" si="1"/>
        <v>18.415088437472445</v>
      </c>
      <c r="E18" s="144">
        <v>6136.45627</v>
      </c>
      <c r="F18" s="145">
        <v>2681.403425</v>
      </c>
      <c r="G18" s="139">
        <f t="shared" si="0"/>
        <v>14.832807385394391</v>
      </c>
      <c r="H18" s="149">
        <v>180.77517999999998</v>
      </c>
    </row>
    <row r="19" spans="1:8" ht="16.5" hidden="1">
      <c r="A19" s="274" t="s">
        <v>78</v>
      </c>
      <c r="B19" s="144">
        <v>2248.6022599999997</v>
      </c>
      <c r="C19" s="145">
        <v>4183.014116</v>
      </c>
      <c r="D19" s="138">
        <f t="shared" si="1"/>
        <v>23.053117974182914</v>
      </c>
      <c r="E19" s="144">
        <v>8209.40414</v>
      </c>
      <c r="F19" s="145">
        <v>3504.557721</v>
      </c>
      <c r="G19" s="139">
        <f t="shared" si="0"/>
        <v>19.314059276185958</v>
      </c>
      <c r="H19" s="149">
        <v>181.45112173913046</v>
      </c>
    </row>
    <row r="20" spans="1:8" ht="16.5" hidden="1">
      <c r="A20" s="274" t="s">
        <v>79</v>
      </c>
      <c r="B20" s="144">
        <v>2139.57571</v>
      </c>
      <c r="C20" s="145">
        <v>3945.237942</v>
      </c>
      <c r="D20" s="138">
        <f t="shared" si="1"/>
        <v>21.8726712059558</v>
      </c>
      <c r="E20" s="144">
        <v>9090.596849999902</v>
      </c>
      <c r="F20" s="145">
        <v>3712.074308</v>
      </c>
      <c r="G20" s="139">
        <f t="shared" si="0"/>
        <v>20.57999594057435</v>
      </c>
      <c r="H20" s="149">
        <v>180.37293684210528</v>
      </c>
    </row>
    <row r="21" spans="1:8" ht="16.5" hidden="1">
      <c r="A21" s="274" t="s">
        <v>80</v>
      </c>
      <c r="B21" s="144">
        <v>2731.5357899999995</v>
      </c>
      <c r="C21" s="145">
        <v>5036.883108</v>
      </c>
      <c r="D21" s="138">
        <f t="shared" si="1"/>
        <v>27.78910042823352</v>
      </c>
      <c r="E21" s="144">
        <v>7311.90051</v>
      </c>
      <c r="F21" s="145">
        <v>2892.388663</v>
      </c>
      <c r="G21" s="139">
        <f t="shared" si="0"/>
        <v>15.957662171260196</v>
      </c>
      <c r="H21" s="149">
        <v>181.25391</v>
      </c>
    </row>
    <row r="22" spans="1:8" ht="16.5">
      <c r="A22" s="180">
        <v>2020</v>
      </c>
      <c r="B22" s="181">
        <v>21298.340254999996</v>
      </c>
      <c r="C22" s="182">
        <v>39873.974728</v>
      </c>
      <c r="D22" s="183">
        <f>+C22/H22</f>
        <v>214.92646618924365</v>
      </c>
      <c r="E22" s="181">
        <v>85809.11018900001</v>
      </c>
      <c r="F22" s="182">
        <v>35504.31863</v>
      </c>
      <c r="G22" s="183">
        <f t="shared" si="0"/>
        <v>191.37339052994818</v>
      </c>
      <c r="H22" s="184">
        <v>185.5238</v>
      </c>
    </row>
    <row r="23" spans="1:25" ht="16.5" hidden="1">
      <c r="A23" s="274" t="s">
        <v>81</v>
      </c>
      <c r="B23" s="141">
        <v>2517.88266</v>
      </c>
      <c r="C23" s="142">
        <v>4796.480581</v>
      </c>
      <c r="D23" s="138">
        <f t="shared" si="1"/>
        <v>26.440927566031707</v>
      </c>
      <c r="E23" s="141">
        <v>7859.422420000001</v>
      </c>
      <c r="F23" s="142">
        <v>3284.881509</v>
      </c>
      <c r="G23" s="139">
        <f t="shared" si="0"/>
        <v>18.10813419875408</v>
      </c>
      <c r="H23" s="149">
        <v>181.40364285714287</v>
      </c>
      <c r="V23" s="159"/>
      <c r="Y23" s="1"/>
    </row>
    <row r="24" spans="1:25" ht="16.5" hidden="1">
      <c r="A24" s="274" t="s">
        <v>71</v>
      </c>
      <c r="B24" s="141">
        <v>2510.194332</v>
      </c>
      <c r="C24" s="142">
        <v>4333.121286</v>
      </c>
      <c r="D24" s="138">
        <f t="shared" si="1"/>
        <v>23.865688819515885</v>
      </c>
      <c r="E24" s="141">
        <v>5350.724300000001</v>
      </c>
      <c r="F24" s="142">
        <v>2165.736949</v>
      </c>
      <c r="G24" s="139">
        <f t="shared" si="0"/>
        <v>11.928307720524247</v>
      </c>
      <c r="H24" s="149">
        <v>181.56280000000004</v>
      </c>
      <c r="V24" s="159"/>
      <c r="Y24" s="1"/>
    </row>
    <row r="25" spans="1:25" ht="16.5" hidden="1">
      <c r="A25" s="274" t="s">
        <v>72</v>
      </c>
      <c r="B25" s="141">
        <v>1948.7327699999996</v>
      </c>
      <c r="C25" s="142">
        <v>2915.047878</v>
      </c>
      <c r="D25" s="138">
        <f t="shared" si="1"/>
        <v>15.752189426504357</v>
      </c>
      <c r="E25" s="141">
        <v>8381.351779</v>
      </c>
      <c r="F25" s="142">
        <v>3307.328342</v>
      </c>
      <c r="G25" s="139">
        <f t="shared" si="0"/>
        <v>17.87197491060577</v>
      </c>
      <c r="H25" s="149">
        <v>185.05667999999997</v>
      </c>
      <c r="V25" s="159"/>
      <c r="Y25" s="1"/>
    </row>
    <row r="26" spans="1:25" ht="16.5" hidden="1">
      <c r="A26" s="274" t="s">
        <v>73</v>
      </c>
      <c r="B26" s="141">
        <v>721.8587600000002</v>
      </c>
      <c r="C26" s="146">
        <v>1289.680008</v>
      </c>
      <c r="D26" s="138">
        <f t="shared" si="1"/>
        <v>6.67932412752411</v>
      </c>
      <c r="E26" s="144">
        <v>8010.88465</v>
      </c>
      <c r="F26" s="145">
        <v>3610.328229</v>
      </c>
      <c r="G26" s="139">
        <f t="shared" si="0"/>
        <v>18.698089680119388</v>
      </c>
      <c r="H26" s="149">
        <v>193.08540555555555</v>
      </c>
      <c r="V26" s="159"/>
      <c r="Y26" s="1"/>
    </row>
    <row r="27" spans="1:25" ht="16.5" hidden="1">
      <c r="A27" s="274" t="s">
        <v>70</v>
      </c>
      <c r="B27" s="141">
        <v>1156.200085</v>
      </c>
      <c r="C27" s="146">
        <v>2329.292673</v>
      </c>
      <c r="D27" s="138">
        <f t="shared" si="1"/>
        <v>12.398754901281139</v>
      </c>
      <c r="E27" s="144">
        <v>8780.71968</v>
      </c>
      <c r="F27" s="145">
        <v>3669.260776</v>
      </c>
      <c r="G27" s="139">
        <f t="shared" si="0"/>
        <v>19.531364846442653</v>
      </c>
      <c r="H27" s="149">
        <v>187.8650470588235</v>
      </c>
      <c r="V27" s="159"/>
      <c r="Y27" s="1"/>
    </row>
    <row r="28" spans="1:25" ht="16.5" hidden="1">
      <c r="A28" s="274" t="s">
        <v>74</v>
      </c>
      <c r="B28" s="141">
        <v>2606.3356819999995</v>
      </c>
      <c r="C28" s="145">
        <v>5063.32211</v>
      </c>
      <c r="D28" s="138">
        <f t="shared" si="1"/>
        <v>27.22881920950975</v>
      </c>
      <c r="E28" s="144">
        <v>11212.02171</v>
      </c>
      <c r="F28" s="145">
        <v>4215.46529</v>
      </c>
      <c r="G28" s="139">
        <f t="shared" si="0"/>
        <v>22.66933443532661</v>
      </c>
      <c r="H28" s="149">
        <v>185.9545238095238</v>
      </c>
      <c r="V28" s="159"/>
      <c r="Y28" s="1"/>
    </row>
    <row r="29" spans="1:25" ht="16.5" hidden="1">
      <c r="A29" s="274" t="s">
        <v>75</v>
      </c>
      <c r="B29" s="141">
        <v>1820.486136</v>
      </c>
      <c r="C29" s="142">
        <v>3826.226178</v>
      </c>
      <c r="D29" s="138">
        <f t="shared" si="1"/>
        <v>20.58785596838943</v>
      </c>
      <c r="E29" s="143">
        <v>9012.24745</v>
      </c>
      <c r="F29" s="142">
        <v>3617.739804</v>
      </c>
      <c r="G29" s="139">
        <f t="shared" si="0"/>
        <v>19.466048934617216</v>
      </c>
      <c r="H29" s="149">
        <v>185.84869565217394</v>
      </c>
      <c r="V29" s="159"/>
      <c r="Y29" s="1"/>
    </row>
    <row r="30" spans="1:25" ht="16.5" hidden="1">
      <c r="A30" s="274" t="s">
        <v>76</v>
      </c>
      <c r="B30" s="141">
        <v>1834.77988</v>
      </c>
      <c r="C30" s="142">
        <v>3223.200757</v>
      </c>
      <c r="D30" s="138">
        <f t="shared" si="1"/>
        <v>17.43270892913126</v>
      </c>
      <c r="E30" s="143">
        <v>4963.615070000001</v>
      </c>
      <c r="F30" s="142">
        <v>2356.400284</v>
      </c>
      <c r="G30" s="139">
        <f t="shared" si="0"/>
        <v>12.744611139185778</v>
      </c>
      <c r="H30" s="149">
        <v>184.89385499999997</v>
      </c>
      <c r="V30" s="159"/>
      <c r="Y30" s="1"/>
    </row>
    <row r="31" spans="1:25" ht="16.5" hidden="1">
      <c r="A31" s="274" t="s">
        <v>77</v>
      </c>
      <c r="B31" s="144">
        <v>1495.7785</v>
      </c>
      <c r="C31" s="145">
        <v>3451.552429</v>
      </c>
      <c r="D31" s="138">
        <f t="shared" si="1"/>
        <v>18.653840915006008</v>
      </c>
      <c r="E31" s="147">
        <v>6046.82889</v>
      </c>
      <c r="F31" s="145">
        <v>2620.565759</v>
      </c>
      <c r="G31" s="139">
        <f t="shared" si="0"/>
        <v>14.162791318183965</v>
      </c>
      <c r="H31" s="149">
        <v>185.03172857142854</v>
      </c>
      <c r="V31" s="159"/>
      <c r="Y31" s="1"/>
    </row>
    <row r="32" spans="1:25" ht="16.5" hidden="1">
      <c r="A32" s="274" t="s">
        <v>78</v>
      </c>
      <c r="B32" s="144">
        <v>1551.30964</v>
      </c>
      <c r="C32" s="145">
        <v>3290.192343</v>
      </c>
      <c r="D32" s="138">
        <f t="shared" si="1"/>
        <v>17.839024216876023</v>
      </c>
      <c r="E32" s="147">
        <v>5122.32704</v>
      </c>
      <c r="F32" s="145">
        <v>2186.702584</v>
      </c>
      <c r="G32" s="139">
        <f t="shared" si="0"/>
        <v>11.856036451508263</v>
      </c>
      <c r="H32" s="149">
        <v>184.43791</v>
      </c>
      <c r="V32" s="159"/>
      <c r="Y32" s="1"/>
    </row>
    <row r="33" spans="1:25" ht="16.5" hidden="1">
      <c r="A33" s="274" t="s">
        <v>79</v>
      </c>
      <c r="B33" s="144">
        <v>1206.47083</v>
      </c>
      <c r="C33" s="145">
        <v>2249.332397</v>
      </c>
      <c r="D33" s="138">
        <f t="shared" si="1"/>
        <v>12.172489352675116</v>
      </c>
      <c r="E33" s="147">
        <v>4579.03635</v>
      </c>
      <c r="F33" s="145">
        <v>1991.885415</v>
      </c>
      <c r="G33" s="139">
        <f t="shared" si="0"/>
        <v>10.77928901845464</v>
      </c>
      <c r="H33" s="149">
        <v>184.78820000000002</v>
      </c>
      <c r="V33" s="159"/>
      <c r="Y33" s="1"/>
    </row>
    <row r="34" spans="1:25" ht="16.5" hidden="1">
      <c r="A34" s="274" t="s">
        <v>80</v>
      </c>
      <c r="B34" s="144">
        <v>1928.3109800000002</v>
      </c>
      <c r="C34" s="145">
        <v>3106.526088</v>
      </c>
      <c r="D34" s="138">
        <f t="shared" si="1"/>
        <v>16.596268282828984</v>
      </c>
      <c r="E34" s="147">
        <v>6489.93085</v>
      </c>
      <c r="F34" s="145">
        <v>2478.023689</v>
      </c>
      <c r="G34" s="139">
        <f t="shared" si="0"/>
        <v>13.238564489354314</v>
      </c>
      <c r="H34" s="149">
        <v>187.18220476190476</v>
      </c>
      <c r="V34" s="159"/>
      <c r="Y34" s="1"/>
    </row>
    <row r="35" spans="1:25" ht="16.5">
      <c r="A35" s="180">
        <v>2021</v>
      </c>
      <c r="B35" s="181">
        <f>SUM(B36:B47)</f>
        <v>26749.25773</v>
      </c>
      <c r="C35" s="182">
        <f>SUM(C36:C47)</f>
        <v>63222.485357000005</v>
      </c>
      <c r="D35" s="183">
        <v>317.88876015787105</v>
      </c>
      <c r="E35" s="181">
        <f>SUM(E36:E47)</f>
        <v>56176.253699999994</v>
      </c>
      <c r="F35" s="182">
        <f>SUM(F36:F47)</f>
        <v>25080.017695</v>
      </c>
      <c r="G35" s="183">
        <v>126.10475030808452</v>
      </c>
      <c r="H35" s="184">
        <v>198.88241825726155</v>
      </c>
      <c r="Y35" s="1"/>
    </row>
    <row r="36" spans="1:25" ht="16.5" hidden="1">
      <c r="A36" s="274" t="s">
        <v>81</v>
      </c>
      <c r="B36" s="177">
        <v>1924.63266</v>
      </c>
      <c r="C36" s="178">
        <v>3681.284802</v>
      </c>
      <c r="D36" s="138">
        <f t="shared" si="1"/>
        <v>19.325160979573017</v>
      </c>
      <c r="E36" s="177">
        <v>4957.19866</v>
      </c>
      <c r="F36" s="178">
        <v>2329.362607</v>
      </c>
      <c r="G36" s="139">
        <f t="shared" si="0"/>
        <v>12.228151251871784</v>
      </c>
      <c r="H36" s="179">
        <v>190.49180526315786</v>
      </c>
      <c r="J36" s="339"/>
      <c r="Y36" s="1"/>
    </row>
    <row r="37" spans="1:25" ht="16.5" hidden="1">
      <c r="A37" s="274" t="s">
        <v>71</v>
      </c>
      <c r="B37" s="177">
        <v>1864.43394</v>
      </c>
      <c r="C37" s="178">
        <v>3262.354193</v>
      </c>
      <c r="D37" s="138">
        <f t="shared" si="1"/>
        <v>16.810495884701155</v>
      </c>
      <c r="E37" s="177">
        <v>2884.10102</v>
      </c>
      <c r="F37" s="178">
        <v>1090.583918</v>
      </c>
      <c r="G37" s="139">
        <f t="shared" si="0"/>
        <v>5.619640106766378</v>
      </c>
      <c r="H37" s="179">
        <v>194.06650555555552</v>
      </c>
      <c r="J37" s="339"/>
      <c r="Y37" s="1"/>
    </row>
    <row r="38" spans="1:25" ht="16.5" hidden="1">
      <c r="A38" s="274" t="s">
        <v>72</v>
      </c>
      <c r="B38" s="177">
        <v>2908.2341</v>
      </c>
      <c r="C38" s="178">
        <v>5705.755725</v>
      </c>
      <c r="D38" s="138">
        <f t="shared" si="1"/>
        <v>28.965794787345942</v>
      </c>
      <c r="E38" s="177">
        <v>3699.48358</v>
      </c>
      <c r="F38" s="178">
        <v>1440.625583</v>
      </c>
      <c r="G38" s="139">
        <f>+F38/H38</f>
        <v>7.313468541904431</v>
      </c>
      <c r="H38" s="179">
        <v>196.98253636363634</v>
      </c>
      <c r="J38" s="339"/>
      <c r="Y38" s="1"/>
    </row>
    <row r="39" spans="1:25" ht="16.5" hidden="1">
      <c r="A39" s="274" t="s">
        <v>73</v>
      </c>
      <c r="B39" s="177">
        <v>2006.39544</v>
      </c>
      <c r="C39" s="178">
        <v>4432.807449</v>
      </c>
      <c r="D39" s="138">
        <f t="shared" si="1"/>
        <v>22.453343587492935</v>
      </c>
      <c r="E39" s="177">
        <v>3744.7529900000004</v>
      </c>
      <c r="F39" s="178">
        <v>1678.705035</v>
      </c>
      <c r="G39" s="139">
        <f aca="true" t="shared" si="2" ref="G39:G47">+F39/H39</f>
        <v>8.503085542642381</v>
      </c>
      <c r="H39" s="179">
        <v>197.42304444444446</v>
      </c>
      <c r="J39" s="339"/>
      <c r="Y39" s="1"/>
    </row>
    <row r="40" spans="1:25" ht="16.5" hidden="1">
      <c r="A40" s="274" t="s">
        <v>70</v>
      </c>
      <c r="B40" s="241">
        <v>1434.2887299999998</v>
      </c>
      <c r="C40" s="242">
        <v>3619.553623</v>
      </c>
      <c r="D40" s="138">
        <f t="shared" si="1"/>
        <v>18.135424813339498</v>
      </c>
      <c r="E40" s="241">
        <v>4758.21034</v>
      </c>
      <c r="F40" s="242">
        <v>2019.376712</v>
      </c>
      <c r="G40" s="245">
        <f t="shared" si="2"/>
        <v>10.117892520661442</v>
      </c>
      <c r="H40" s="243">
        <v>199.58471666666668</v>
      </c>
      <c r="J40" s="339"/>
      <c r="Y40" s="1"/>
    </row>
    <row r="41" spans="1:10" ht="16.5" hidden="1">
      <c r="A41" s="275" t="s">
        <v>74</v>
      </c>
      <c r="B41" s="241">
        <v>1415.3817400000003</v>
      </c>
      <c r="C41" s="242">
        <v>3611.9662730000005</v>
      </c>
      <c r="D41" s="138">
        <f t="shared" si="1"/>
        <v>18.07645610952721</v>
      </c>
      <c r="E41" s="242">
        <v>4881.73198</v>
      </c>
      <c r="F41" s="242">
        <v>2239.299598</v>
      </c>
      <c r="G41" s="245">
        <f t="shared" si="2"/>
        <v>11.206804781626188</v>
      </c>
      <c r="H41" s="243">
        <v>199.8160619047619</v>
      </c>
      <c r="J41" s="339"/>
    </row>
    <row r="42" spans="1:10" ht="16.5" hidden="1">
      <c r="A42" s="275" t="s">
        <v>75</v>
      </c>
      <c r="B42" s="241">
        <v>3693.1018599999998</v>
      </c>
      <c r="C42" s="242">
        <v>9596.599654</v>
      </c>
      <c r="D42" s="138">
        <f t="shared" si="1"/>
        <v>47.98833217312104</v>
      </c>
      <c r="E42" s="242">
        <v>6291.35188</v>
      </c>
      <c r="F42" s="242">
        <v>3034.723188</v>
      </c>
      <c r="G42" s="245">
        <f t="shared" si="2"/>
        <v>15.175302674892313</v>
      </c>
      <c r="H42" s="243">
        <v>199.97777000000002</v>
      </c>
      <c r="J42" s="339"/>
    </row>
    <row r="43" spans="1:10" ht="16.5" hidden="1">
      <c r="A43" s="276" t="s">
        <v>76</v>
      </c>
      <c r="B43" s="177">
        <v>1752.1751900000002</v>
      </c>
      <c r="C43" s="178">
        <v>4151.633715</v>
      </c>
      <c r="D43" s="138">
        <f t="shared" si="1"/>
        <v>20.706761216630458</v>
      </c>
      <c r="E43" s="178">
        <v>6994.679590000001</v>
      </c>
      <c r="F43" s="178">
        <v>3014.024128</v>
      </c>
      <c r="G43" s="250">
        <f t="shared" si="2"/>
        <v>15.032799664904648</v>
      </c>
      <c r="H43" s="179">
        <v>200.49652727272726</v>
      </c>
      <c r="J43" s="339"/>
    </row>
    <row r="44" spans="1:10" ht="16.5" hidden="1">
      <c r="A44" s="276" t="s">
        <v>77</v>
      </c>
      <c r="B44" s="177">
        <v>1968.3961600000002</v>
      </c>
      <c r="C44" s="178">
        <v>5044.097304</v>
      </c>
      <c r="D44" s="138">
        <f t="shared" si="1"/>
        <v>24.972528929007684</v>
      </c>
      <c r="E44" s="178">
        <v>4255.507030000001</v>
      </c>
      <c r="F44" s="178">
        <v>1961.844687</v>
      </c>
      <c r="G44" s="250">
        <f t="shared" si="2"/>
        <v>9.712783129991642</v>
      </c>
      <c r="H44" s="179">
        <v>201.98584285714284</v>
      </c>
      <c r="J44" s="339"/>
    </row>
    <row r="45" spans="1:10" ht="16.5" hidden="1">
      <c r="A45" s="276" t="s">
        <v>78</v>
      </c>
      <c r="B45" s="177">
        <v>2103.8958700000003</v>
      </c>
      <c r="C45" s="178">
        <v>5625.913627</v>
      </c>
      <c r="D45" s="253">
        <v>27.977106890997508</v>
      </c>
      <c r="E45" s="178">
        <v>5555.378819999999</v>
      </c>
      <c r="F45" s="178">
        <v>2203.71202</v>
      </c>
      <c r="G45" s="250">
        <v>10.958839901954299</v>
      </c>
      <c r="H45" s="179">
        <v>201.08985789473684</v>
      </c>
      <c r="J45" s="339"/>
    </row>
    <row r="46" spans="1:10" ht="16.5" hidden="1">
      <c r="A46" s="276" t="s">
        <v>79</v>
      </c>
      <c r="B46" s="177">
        <v>3157.56959</v>
      </c>
      <c r="C46" s="178">
        <v>8164.494668</v>
      </c>
      <c r="D46" s="253">
        <v>40.446691221202066</v>
      </c>
      <c r="E46" s="178">
        <v>4224.0646400000005</v>
      </c>
      <c r="F46" s="178">
        <v>1937.068984</v>
      </c>
      <c r="G46" s="250">
        <v>9.596188650486065</v>
      </c>
      <c r="H46" s="179">
        <v>201.85815999999997</v>
      </c>
      <c r="J46" s="339"/>
    </row>
    <row r="47" spans="1:10" ht="17.25" hidden="1" thickBot="1">
      <c r="A47" s="277" t="s">
        <v>80</v>
      </c>
      <c r="B47" s="236">
        <v>2520.7524499999995</v>
      </c>
      <c r="C47" s="237">
        <v>6326.024324</v>
      </c>
      <c r="D47" s="238">
        <f t="shared" si="1"/>
        <v>31.410409899761163</v>
      </c>
      <c r="E47" s="237">
        <v>3929.79317</v>
      </c>
      <c r="F47" s="237">
        <v>2130.691235</v>
      </c>
      <c r="G47" s="244">
        <f t="shared" si="2"/>
        <v>10.579454272294122</v>
      </c>
      <c r="H47" s="239">
        <v>201.39897391304345</v>
      </c>
      <c r="J47" s="339"/>
    </row>
    <row r="48" spans="1:25" ht="19.5" customHeight="1">
      <c r="A48" s="180">
        <v>2022</v>
      </c>
      <c r="B48" s="181">
        <f aca="true" t="shared" si="3" ref="B48:G48">SUM(B49:B60)</f>
        <v>25729.91779</v>
      </c>
      <c r="C48" s="182">
        <f t="shared" si="3"/>
        <v>97242.84000499999</v>
      </c>
      <c r="D48" s="183">
        <f t="shared" si="3"/>
        <v>302.180355898014</v>
      </c>
      <c r="E48" s="181">
        <f t="shared" si="3"/>
        <v>41736.69884999999</v>
      </c>
      <c r="F48" s="182">
        <f t="shared" si="3"/>
        <v>21664.17126</v>
      </c>
      <c r="G48" s="182">
        <f t="shared" si="3"/>
        <v>70.33268232843811</v>
      </c>
      <c r="H48" s="184">
        <v>324.55059916666653</v>
      </c>
      <c r="I48" s="1"/>
      <c r="J48" s="340"/>
      <c r="Y48" s="1"/>
    </row>
    <row r="49" spans="1:25" ht="16.5">
      <c r="A49" s="274" t="s">
        <v>81</v>
      </c>
      <c r="B49" s="241">
        <v>2313.86251</v>
      </c>
      <c r="C49" s="242">
        <v>5487.952147</v>
      </c>
      <c r="D49" s="138">
        <f>+C49/H49</f>
        <v>27.240270200433212</v>
      </c>
      <c r="E49" s="241">
        <v>3340.70259</v>
      </c>
      <c r="F49" s="242">
        <v>1784.482219</v>
      </c>
      <c r="G49" s="139">
        <f>+F49/H49</f>
        <v>8.85754403671345</v>
      </c>
      <c r="H49" s="243">
        <v>201.46467368421048</v>
      </c>
      <c r="I49" s="315"/>
      <c r="J49" s="316"/>
      <c r="K49" s="318"/>
      <c r="Y49" s="1"/>
    </row>
    <row r="50" spans="1:25" ht="16.5">
      <c r="A50" s="274" t="s">
        <v>71</v>
      </c>
      <c r="B50" s="241">
        <v>1998.9848900000002</v>
      </c>
      <c r="C50" s="242">
        <v>4849.549828</v>
      </c>
      <c r="D50" s="138">
        <f>+C50/H50</f>
        <v>24.03906600798469</v>
      </c>
      <c r="E50" s="241">
        <v>4045.44639</v>
      </c>
      <c r="F50" s="242">
        <v>1679.229327</v>
      </c>
      <c r="G50" s="139">
        <f aca="true" t="shared" si="4" ref="G50:G56">+F50/H50</f>
        <v>8.323886972194382</v>
      </c>
      <c r="H50" s="243">
        <v>201.73619999999997</v>
      </c>
      <c r="I50" s="315"/>
      <c r="J50" s="316"/>
      <c r="K50" s="318"/>
      <c r="Y50" s="1"/>
    </row>
    <row r="51" spans="1:25" ht="16.5">
      <c r="A51" s="274" t="s">
        <v>72</v>
      </c>
      <c r="B51" s="241">
        <v>2313.59962</v>
      </c>
      <c r="C51" s="242">
        <v>6776.699402</v>
      </c>
      <c r="D51" s="138">
        <f>+C51/H51</f>
        <v>26.491344141151366</v>
      </c>
      <c r="E51" s="241">
        <v>3045.483640000001</v>
      </c>
      <c r="F51" s="242">
        <v>1704.272469</v>
      </c>
      <c r="G51" s="139">
        <f>+F51/H51</f>
        <v>6.662309453071521</v>
      </c>
      <c r="H51" s="243">
        <v>255.8080619047619</v>
      </c>
      <c r="I51" s="315"/>
      <c r="J51" s="316"/>
      <c r="K51" s="318"/>
      <c r="Y51" s="1"/>
    </row>
    <row r="52" spans="1:25" ht="16.5">
      <c r="A52" s="274" t="s">
        <v>73</v>
      </c>
      <c r="B52" s="241">
        <v>2165.2629399999996</v>
      </c>
      <c r="C52" s="242">
        <v>7671.334986</v>
      </c>
      <c r="D52" s="138">
        <f>+C52/H52</f>
        <v>24.014915413024834</v>
      </c>
      <c r="E52" s="241">
        <v>3747.6227799999997</v>
      </c>
      <c r="F52" s="242">
        <v>2349.683105</v>
      </c>
      <c r="G52" s="139">
        <f t="shared" si="4"/>
        <v>7.355622081028565</v>
      </c>
      <c r="H52" s="243">
        <v>319.4404333333334</v>
      </c>
      <c r="I52" s="315"/>
      <c r="J52" s="316"/>
      <c r="K52" s="318"/>
      <c r="Y52" s="1"/>
    </row>
    <row r="53" spans="1:25" ht="16.5">
      <c r="A53" s="274" t="s">
        <v>70</v>
      </c>
      <c r="B53" s="241">
        <v>1682.6570299999998</v>
      </c>
      <c r="C53" s="242">
        <v>6800.019751999999</v>
      </c>
      <c r="D53" s="138">
        <f>+C53/H53</f>
        <v>18.94477656020632</v>
      </c>
      <c r="E53" s="241">
        <v>3502.31578</v>
      </c>
      <c r="F53" s="242">
        <v>2487.299337</v>
      </c>
      <c r="G53" s="139">
        <f t="shared" si="4"/>
        <v>6.929587250677494</v>
      </c>
      <c r="H53" s="243">
        <v>358.9390315789474</v>
      </c>
      <c r="I53" s="315"/>
      <c r="J53" s="316"/>
      <c r="K53" s="318"/>
      <c r="Y53" s="1"/>
    </row>
    <row r="54" spans="1:25" ht="16.5">
      <c r="A54" s="307" t="s">
        <v>74</v>
      </c>
      <c r="B54" s="177">
        <v>3570.77073</v>
      </c>
      <c r="C54" s="178">
        <v>14253.221842</v>
      </c>
      <c r="D54" s="253">
        <v>39.56559705061362</v>
      </c>
      <c r="E54" s="177">
        <v>3371.25178</v>
      </c>
      <c r="F54" s="178">
        <v>2039.763603</v>
      </c>
      <c r="G54" s="139">
        <f t="shared" si="4"/>
        <v>5.662191025259551</v>
      </c>
      <c r="H54" s="179">
        <v>360.2428095238095</v>
      </c>
      <c r="I54" s="315"/>
      <c r="J54" s="316"/>
      <c r="K54" s="318"/>
      <c r="Y54" s="1"/>
    </row>
    <row r="55" spans="1:25" ht="16.5">
      <c r="A55" s="274" t="s">
        <v>75</v>
      </c>
      <c r="B55" s="241">
        <v>1954.78408</v>
      </c>
      <c r="C55" s="242">
        <v>8432.693197</v>
      </c>
      <c r="D55" s="138">
        <f>+C55/H55</f>
        <v>23.36751983062379</v>
      </c>
      <c r="E55" s="241">
        <v>2929.4122399999997</v>
      </c>
      <c r="F55" s="242">
        <v>1451.91337</v>
      </c>
      <c r="G55" s="139">
        <f t="shared" si="4"/>
        <v>4.023342682251601</v>
      </c>
      <c r="H55" s="243">
        <v>360.87241000000006</v>
      </c>
      <c r="I55" s="315"/>
      <c r="J55" s="316"/>
      <c r="K55" s="318"/>
      <c r="Y55" s="1"/>
    </row>
    <row r="56" spans="1:25" ht="16.5">
      <c r="A56" s="274" t="s">
        <v>76</v>
      </c>
      <c r="B56" s="241">
        <v>1953.5392599999998</v>
      </c>
      <c r="C56" s="242">
        <v>10096.897547</v>
      </c>
      <c r="D56" s="138">
        <f>+C56/H56</f>
        <v>27.969378755156743</v>
      </c>
      <c r="E56" s="241">
        <v>2776.71858</v>
      </c>
      <c r="F56" s="242">
        <v>1430.35798</v>
      </c>
      <c r="G56" s="139">
        <f t="shared" si="4"/>
        <v>3.9622293790598677</v>
      </c>
      <c r="H56" s="243">
        <v>360.99827727272725</v>
      </c>
      <c r="I56" s="315"/>
      <c r="J56" s="316"/>
      <c r="K56" s="318"/>
      <c r="Y56" s="1"/>
    </row>
    <row r="57" spans="1:25" ht="16.5">
      <c r="A57" s="274" t="s">
        <v>77</v>
      </c>
      <c r="B57" s="241">
        <v>1448.5294200000005</v>
      </c>
      <c r="C57" s="242">
        <v>6821.327479</v>
      </c>
      <c r="D57" s="138">
        <v>18.823552765418714</v>
      </c>
      <c r="E57" s="241">
        <v>3227.88809</v>
      </c>
      <c r="F57" s="242">
        <v>1409.21488</v>
      </c>
      <c r="G57" s="139">
        <v>3.8887490350165614</v>
      </c>
      <c r="H57" s="243">
        <v>362.38257272727253</v>
      </c>
      <c r="I57" s="315"/>
      <c r="J57" s="316"/>
      <c r="K57" s="318"/>
      <c r="Y57" s="1"/>
    </row>
    <row r="58" spans="1:25" ht="16.5">
      <c r="A58" s="274" t="s">
        <v>78</v>
      </c>
      <c r="B58" s="241">
        <v>1925.07792</v>
      </c>
      <c r="C58" s="242">
        <v>7990.012085</v>
      </c>
      <c r="D58" s="138">
        <v>22.00205651959036</v>
      </c>
      <c r="E58" s="241">
        <v>3580.7670799999996</v>
      </c>
      <c r="F58" s="242">
        <v>1651.286212</v>
      </c>
      <c r="G58" s="139">
        <v>4.54713862506558</v>
      </c>
      <c r="H58" s="243">
        <v>363.14842105263165</v>
      </c>
      <c r="I58" s="315"/>
      <c r="J58" s="316"/>
      <c r="K58" s="318"/>
      <c r="Y58" s="1"/>
    </row>
    <row r="59" spans="1:25" ht="16.5">
      <c r="A59" s="274" t="s">
        <v>79</v>
      </c>
      <c r="B59" s="241">
        <v>2369.23458</v>
      </c>
      <c r="C59" s="242">
        <v>9330.637844</v>
      </c>
      <c r="D59" s="138">
        <v>25.676364005228486</v>
      </c>
      <c r="E59" s="241">
        <v>4871.684020000001</v>
      </c>
      <c r="F59" s="242">
        <v>2234.648317</v>
      </c>
      <c r="G59" s="139">
        <v>6.1493806286629695</v>
      </c>
      <c r="H59" s="243">
        <v>363.3940476190476</v>
      </c>
      <c r="I59" s="315"/>
      <c r="J59" s="316"/>
      <c r="K59" s="318"/>
      <c r="Y59" s="1"/>
    </row>
    <row r="60" spans="1:25" ht="17.25" thickBot="1">
      <c r="A60" s="322" t="s">
        <v>80</v>
      </c>
      <c r="B60" s="236">
        <v>2033.6148099999998</v>
      </c>
      <c r="C60" s="237">
        <v>8732.493896</v>
      </c>
      <c r="D60" s="238">
        <f>+C60/H60</f>
        <v>24.045514648581825</v>
      </c>
      <c r="E60" s="236">
        <v>3297.40588</v>
      </c>
      <c r="F60" s="237">
        <v>1442.020441</v>
      </c>
      <c r="G60" s="323">
        <f>+F60/H60</f>
        <v>3.9707011594365644</v>
      </c>
      <c r="H60" s="239">
        <v>363.16518999999994</v>
      </c>
      <c r="I60" s="315"/>
      <c r="J60" s="316"/>
      <c r="K60" s="318"/>
      <c r="Y60" s="1"/>
    </row>
    <row r="61" spans="1:25" ht="19.5" customHeight="1">
      <c r="A61" s="180">
        <v>2023</v>
      </c>
      <c r="B61" s="326">
        <f aca="true" t="shared" si="5" ref="B61:G61">SUM(B62:B73)</f>
        <v>24503.15367</v>
      </c>
      <c r="C61" s="327">
        <f t="shared" si="5"/>
        <v>99118.048064846</v>
      </c>
      <c r="D61" s="327">
        <f t="shared" si="5"/>
        <v>302.66354860267177</v>
      </c>
      <c r="E61" s="326">
        <f t="shared" si="5"/>
        <v>48808.17415499999</v>
      </c>
      <c r="F61" s="327">
        <f t="shared" si="5"/>
        <v>26733.741278</v>
      </c>
      <c r="G61" s="327">
        <f t="shared" si="5"/>
        <v>82.17131765417525</v>
      </c>
      <c r="H61" s="184">
        <v>327.5330566115703</v>
      </c>
      <c r="I61" s="1"/>
      <c r="J61" s="1"/>
      <c r="Y61" s="1"/>
    </row>
    <row r="62" spans="1:25" ht="16.5">
      <c r="A62" s="274" t="s">
        <v>81</v>
      </c>
      <c r="B62" s="241">
        <v>2033.5558600000004</v>
      </c>
      <c r="C62" s="242">
        <v>8639.111283</v>
      </c>
      <c r="D62" s="138">
        <f>+C62/H62</f>
        <v>23.837109251757152</v>
      </c>
      <c r="E62" s="241">
        <v>2808.19166</v>
      </c>
      <c r="F62" s="242">
        <v>1517.721472</v>
      </c>
      <c r="G62" s="139">
        <f>+F62/H62</f>
        <v>4.187709980422726</v>
      </c>
      <c r="H62" s="243">
        <v>362.422775</v>
      </c>
      <c r="I62" s="315"/>
      <c r="J62" s="338"/>
      <c r="K62" s="318"/>
      <c r="Y62" s="1"/>
    </row>
    <row r="63" spans="1:25" ht="16.5">
      <c r="A63" s="274" t="s">
        <v>71</v>
      </c>
      <c r="B63" s="241">
        <v>2095.6996</v>
      </c>
      <c r="C63" s="242">
        <v>8225.757764</v>
      </c>
      <c r="D63" s="138">
        <f>+C63/H63</f>
        <v>22.72455573960213</v>
      </c>
      <c r="E63" s="241">
        <v>2921.8431499999992</v>
      </c>
      <c r="F63" s="242">
        <v>1513.760124</v>
      </c>
      <c r="G63" s="139">
        <f>+F63/H63</f>
        <v>4.181927951340171</v>
      </c>
      <c r="H63" s="243">
        <v>361.976615</v>
      </c>
      <c r="I63" s="315"/>
      <c r="J63" s="338"/>
      <c r="K63" s="318"/>
      <c r="Y63" s="1"/>
    </row>
    <row r="64" spans="1:25" ht="16.5">
      <c r="A64" s="274" t="s">
        <v>72</v>
      </c>
      <c r="B64" s="241">
        <v>2374.04529</v>
      </c>
      <c r="C64" s="242">
        <v>9625.150394</v>
      </c>
      <c r="D64" s="138">
        <f>+C64/H64</f>
        <v>29.21396615575929</v>
      </c>
      <c r="E64" s="241">
        <v>2941.5348099999997</v>
      </c>
      <c r="F64" s="242">
        <v>1236.869778</v>
      </c>
      <c r="G64" s="139">
        <f>+F64/H64</f>
        <v>3.7541098429067836</v>
      </c>
      <c r="H64" s="243">
        <v>329.47085454545453</v>
      </c>
      <c r="I64" s="315"/>
      <c r="J64" s="338"/>
      <c r="K64" s="318"/>
      <c r="Y64" s="1"/>
    </row>
    <row r="65" spans="1:25" ht="16.5">
      <c r="A65" s="274" t="s">
        <v>73</v>
      </c>
      <c r="B65" s="241">
        <v>2470.8996199999997</v>
      </c>
      <c r="C65" s="242">
        <v>9216.886804</v>
      </c>
      <c r="D65" s="138">
        <v>28.675134988311886</v>
      </c>
      <c r="E65" s="241">
        <v>2451.1461</v>
      </c>
      <c r="F65" s="242">
        <v>1022.387811</v>
      </c>
      <c r="G65" s="139">
        <v>3.180803791374164</v>
      </c>
      <c r="H65" s="243">
        <v>321.42435625</v>
      </c>
      <c r="I65" s="315"/>
      <c r="J65" s="338"/>
      <c r="K65" s="318"/>
      <c r="Y65" s="1"/>
    </row>
    <row r="66" spans="1:25" ht="16.5">
      <c r="A66" s="274" t="s">
        <v>70</v>
      </c>
      <c r="B66" s="241">
        <v>2137.801675</v>
      </c>
      <c r="C66" s="242">
        <v>8126.346806</v>
      </c>
      <c r="D66" s="138">
        <f aca="true" t="shared" si="6" ref="D66:D73">+C66/H66</f>
        <v>26.200173291813027</v>
      </c>
      <c r="E66" s="241">
        <v>4708.324335</v>
      </c>
      <c r="F66" s="242">
        <v>1902.033028</v>
      </c>
      <c r="G66" s="139">
        <f aca="true" t="shared" si="7" ref="G66:G73">+F66/H66</f>
        <v>6.132349028416775</v>
      </c>
      <c r="H66" s="243">
        <v>310.16385714285724</v>
      </c>
      <c r="I66" s="315"/>
      <c r="J66" s="338"/>
      <c r="K66" s="318"/>
      <c r="Y66" s="1"/>
    </row>
    <row r="67" spans="1:25" ht="16.5">
      <c r="A67" s="274" t="s">
        <v>74</v>
      </c>
      <c r="B67" s="241">
        <v>1576.48714</v>
      </c>
      <c r="C67" s="242">
        <v>6401.204071</v>
      </c>
      <c r="D67" s="138">
        <f t="shared" si="6"/>
        <v>21.248021989557735</v>
      </c>
      <c r="E67" s="241">
        <v>5354.0230599999995</v>
      </c>
      <c r="F67" s="242">
        <v>1936.439069</v>
      </c>
      <c r="G67" s="139">
        <f t="shared" si="7"/>
        <v>6.4277750659373885</v>
      </c>
      <c r="H67" s="243">
        <v>301.261175</v>
      </c>
      <c r="I67" s="315"/>
      <c r="J67" s="338"/>
      <c r="K67" s="318"/>
      <c r="Y67" s="1"/>
    </row>
    <row r="68" spans="1:25" ht="16.5">
      <c r="A68" s="274" t="s">
        <v>75</v>
      </c>
      <c r="B68" s="241">
        <v>1496.5533000000003</v>
      </c>
      <c r="C68" s="242">
        <v>6579.464298</v>
      </c>
      <c r="D68" s="138">
        <f t="shared" si="6"/>
        <v>20.606524440944185</v>
      </c>
      <c r="E68" s="241">
        <v>4874.110900000001</v>
      </c>
      <c r="F68" s="242">
        <v>2423.314821</v>
      </c>
      <c r="G68" s="139">
        <f t="shared" si="7"/>
        <v>7.589690258250685</v>
      </c>
      <c r="H68" s="243">
        <v>319.29034499999995</v>
      </c>
      <c r="I68" s="315"/>
      <c r="J68" s="338"/>
      <c r="K68" s="318"/>
      <c r="Y68" s="1"/>
    </row>
    <row r="69" spans="1:25" ht="16.5">
      <c r="A69" s="274" t="s">
        <v>76</v>
      </c>
      <c r="B69" s="241">
        <v>1517.6723649999997</v>
      </c>
      <c r="C69" s="242">
        <v>6523.00227</v>
      </c>
      <c r="D69" s="342">
        <f t="shared" si="6"/>
        <v>20.284455493025458</v>
      </c>
      <c r="E69" s="241">
        <v>5321.51204</v>
      </c>
      <c r="F69" s="242">
        <v>3239.116024</v>
      </c>
      <c r="G69" s="343">
        <f t="shared" si="7"/>
        <v>10.072617194654692</v>
      </c>
      <c r="H69" s="243">
        <v>321.5764047619049</v>
      </c>
      <c r="I69" s="315"/>
      <c r="J69" s="338"/>
      <c r="K69" s="318"/>
      <c r="Y69" s="1"/>
    </row>
    <row r="70" spans="1:25" ht="16.5">
      <c r="A70" s="274" t="s">
        <v>77</v>
      </c>
      <c r="B70" s="241">
        <v>2188.0308899999995</v>
      </c>
      <c r="C70" s="242">
        <v>9303.772278</v>
      </c>
      <c r="D70" s="342">
        <f t="shared" si="6"/>
        <v>28.824837842784362</v>
      </c>
      <c r="E70" s="241">
        <v>3031.8431099999993</v>
      </c>
      <c r="F70" s="242">
        <v>2160.521884</v>
      </c>
      <c r="G70" s="343">
        <f t="shared" si="7"/>
        <v>6.693703489427448</v>
      </c>
      <c r="H70" s="243">
        <v>322.76928421052634</v>
      </c>
      <c r="I70" s="315"/>
      <c r="J70" s="338"/>
      <c r="K70" s="318"/>
      <c r="Y70" s="1"/>
    </row>
    <row r="71" spans="1:25" ht="16.5">
      <c r="A71" s="274" t="s">
        <v>78</v>
      </c>
      <c r="B71" s="241">
        <v>1931.1593</v>
      </c>
      <c r="C71" s="242">
        <v>7943.881328</v>
      </c>
      <c r="D71" s="342">
        <f t="shared" si="6"/>
        <v>24.463014027263824</v>
      </c>
      <c r="E71" s="241">
        <v>5184.05121</v>
      </c>
      <c r="F71" s="242">
        <v>3450.507602</v>
      </c>
      <c r="G71" s="343">
        <f t="shared" si="7"/>
        <v>10.6257649609373</v>
      </c>
      <c r="H71" s="243">
        <v>324.73027727272734</v>
      </c>
      <c r="I71" s="315"/>
      <c r="J71" s="338"/>
      <c r="K71" s="318"/>
      <c r="Y71" s="1"/>
    </row>
    <row r="72" spans="1:25" ht="16.5">
      <c r="A72" s="274" t="s">
        <v>79</v>
      </c>
      <c r="B72" s="241">
        <v>2539.1625299999996</v>
      </c>
      <c r="C72" s="242">
        <v>9690.336971846</v>
      </c>
      <c r="D72" s="342">
        <f t="shared" si="6"/>
        <v>29.521206087883005</v>
      </c>
      <c r="E72" s="241">
        <v>5249.66637</v>
      </c>
      <c r="F72" s="242">
        <v>3661.510994</v>
      </c>
      <c r="G72" s="343">
        <f t="shared" si="7"/>
        <v>11.15464002551935</v>
      </c>
      <c r="H72" s="243">
        <v>328.25003636363635</v>
      </c>
      <c r="I72" s="315"/>
      <c r="J72" s="338"/>
      <c r="K72" s="318"/>
      <c r="Y72" s="1"/>
    </row>
    <row r="73" spans="1:25" ht="17.25" thickBot="1">
      <c r="A73" s="274" t="s">
        <v>80</v>
      </c>
      <c r="B73" s="241">
        <v>2142.0861000000004</v>
      </c>
      <c r="C73" s="242">
        <v>8843.133797</v>
      </c>
      <c r="D73" s="342">
        <f t="shared" si="6"/>
        <v>27.064549293969645</v>
      </c>
      <c r="E73" s="241">
        <v>3961.92741</v>
      </c>
      <c r="F73" s="242">
        <v>2669.558671</v>
      </c>
      <c r="G73" s="343">
        <f t="shared" si="7"/>
        <v>8.17022606498776</v>
      </c>
      <c r="H73" s="243">
        <v>326.7423263157895</v>
      </c>
      <c r="I73" s="315"/>
      <c r="J73" s="338"/>
      <c r="K73" s="318"/>
      <c r="Y73" s="1"/>
    </row>
    <row r="74" spans="1:25" ht="19.5" customHeight="1">
      <c r="A74" s="180">
        <v>2024</v>
      </c>
      <c r="B74" s="326">
        <f>SUM(B75:B85)</f>
        <v>2015.8455500000002</v>
      </c>
      <c r="C74" s="327">
        <f>SUM(C75:C85)</f>
        <v>8616.951587</v>
      </c>
      <c r="D74" s="327">
        <f>SUM(D75:D85)</f>
        <v>26.829826451234702</v>
      </c>
      <c r="E74" s="326">
        <f>SUM(E75:E85)</f>
        <v>4766.225379999999</v>
      </c>
      <c r="F74" s="327">
        <f>SUM(F75:F85)</f>
        <v>2808.483259</v>
      </c>
      <c r="G74" s="327">
        <f>SUM(G75:G85)</f>
        <v>8.744521501530405</v>
      </c>
      <c r="H74" s="184">
        <v>321.1706047619048</v>
      </c>
      <c r="I74" s="1"/>
      <c r="J74" s="1"/>
      <c r="Y74" s="1"/>
    </row>
    <row r="75" spans="1:25" ht="16.5">
      <c r="A75" s="274" t="s">
        <v>81</v>
      </c>
      <c r="B75" s="241">
        <v>2015.8455500000002</v>
      </c>
      <c r="C75" s="242">
        <v>8616.951587</v>
      </c>
      <c r="D75" s="138">
        <f>+C75/H75</f>
        <v>26.829826451234702</v>
      </c>
      <c r="E75" s="241">
        <v>4766.225379999999</v>
      </c>
      <c r="F75" s="242">
        <v>2808.483259</v>
      </c>
      <c r="G75" s="139">
        <f>+F75/H75</f>
        <v>8.744521501530405</v>
      </c>
      <c r="H75" s="243">
        <v>321.1706047619048</v>
      </c>
      <c r="I75" s="315"/>
      <c r="J75" s="338"/>
      <c r="K75" s="318"/>
      <c r="Y75" s="1"/>
    </row>
    <row r="76" spans="1:10" ht="13.5">
      <c r="A76" s="208" t="s">
        <v>68</v>
      </c>
      <c r="B76" s="191"/>
      <c r="C76" s="191"/>
      <c r="D76" s="191"/>
      <c r="E76" s="191"/>
      <c r="F76" s="191"/>
      <c r="G76" s="191"/>
      <c r="H76" s="191"/>
      <c r="I76" s="188"/>
      <c r="J76" s="188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54" customFormat="1" ht="16.5" thickBot="1">
      <c r="A1" s="254" t="s">
        <v>109</v>
      </c>
    </row>
    <row r="2" spans="1:10" s="259" customFormat="1" ht="25.5">
      <c r="A2" s="255" t="s">
        <v>5</v>
      </c>
      <c r="B2" s="256">
        <v>2017</v>
      </c>
      <c r="C2" s="256">
        <v>2018</v>
      </c>
      <c r="D2" s="256">
        <v>2019</v>
      </c>
      <c r="E2" s="256">
        <v>2020</v>
      </c>
      <c r="F2" s="257" t="s">
        <v>104</v>
      </c>
      <c r="G2" s="257" t="s">
        <v>105</v>
      </c>
      <c r="H2" s="257" t="s">
        <v>106</v>
      </c>
      <c r="I2" s="257" t="s">
        <v>107</v>
      </c>
      <c r="J2" s="258" t="s">
        <v>108</v>
      </c>
    </row>
    <row r="3" spans="1:10" ht="12.75">
      <c r="A3" s="260" t="s">
        <v>7</v>
      </c>
      <c r="B3" s="261">
        <v>942.7256180600555</v>
      </c>
      <c r="C3" s="261">
        <v>490.62466400000005</v>
      </c>
      <c r="D3" s="261">
        <v>533.1168516638778</v>
      </c>
      <c r="E3" s="261">
        <v>721.7351439929707</v>
      </c>
      <c r="F3" s="261">
        <v>444.8862675691529</v>
      </c>
      <c r="G3" s="261">
        <v>528.5389669513828</v>
      </c>
      <c r="H3" s="261">
        <v>656.0017622685949</v>
      </c>
      <c r="I3" s="262">
        <f>+(H3-F3)/F3*100</f>
        <v>47.453812376131914</v>
      </c>
      <c r="J3" s="263">
        <f>+(H3-G3)/G3*100</f>
        <v>24.11606395880678</v>
      </c>
    </row>
    <row r="4" spans="1:10" ht="12.75">
      <c r="A4" s="260" t="s">
        <v>8</v>
      </c>
      <c r="B4" s="261">
        <v>226.56742307460505</v>
      </c>
      <c r="C4" s="261">
        <v>23.197675000000004</v>
      </c>
      <c r="D4" s="261">
        <v>24.80194199739496</v>
      </c>
      <c r="E4" s="261">
        <v>31.103863000000004</v>
      </c>
      <c r="F4" s="261">
        <v>20.136249997412964</v>
      </c>
      <c r="G4" s="261">
        <v>25.397241000000005</v>
      </c>
      <c r="H4" s="261">
        <v>1842.2377010000002</v>
      </c>
      <c r="I4" s="262">
        <f aca="true" t="shared" si="0" ref="I4:I10">+(H4-F4)/F4*100</f>
        <v>9048.861884594622</v>
      </c>
      <c r="J4" s="263">
        <f aca="true" t="shared" si="1" ref="J4:J10">+(H4-G4)/G4*100</f>
        <v>7153.69224554746</v>
      </c>
    </row>
    <row r="5" spans="1:10" ht="12.75">
      <c r="A5" s="260" t="s">
        <v>9</v>
      </c>
      <c r="B5" s="261">
        <v>272.84452559830333</v>
      </c>
      <c r="C5" s="261">
        <v>236.26941562644166</v>
      </c>
      <c r="D5" s="261">
        <v>256.81810977475044</v>
      </c>
      <c r="E5" s="261">
        <v>329.7969788590394</v>
      </c>
      <c r="F5" s="261">
        <v>217.54328059416028</v>
      </c>
      <c r="G5" s="261">
        <v>227.16303251807574</v>
      </c>
      <c r="H5" s="261">
        <v>551.0554564516469</v>
      </c>
      <c r="I5" s="262">
        <f t="shared" si="0"/>
        <v>153.30842439563702</v>
      </c>
      <c r="J5" s="263">
        <f t="shared" si="1"/>
        <v>142.58148447098168</v>
      </c>
    </row>
    <row r="6" spans="1:10" ht="12.75">
      <c r="A6" s="260" t="s">
        <v>10</v>
      </c>
      <c r="B6" s="261">
        <v>2024.95800745826</v>
      </c>
      <c r="C6" s="261">
        <v>996.2443501866037</v>
      </c>
      <c r="D6" s="261">
        <v>843.4565512263555</v>
      </c>
      <c r="E6" s="261">
        <v>1112.9683197572624</v>
      </c>
      <c r="F6" s="261">
        <v>608.7641084610409</v>
      </c>
      <c r="G6" s="261">
        <v>1102.5894865715536</v>
      </c>
      <c r="H6" s="261">
        <v>23.62912753061683</v>
      </c>
      <c r="I6" s="262">
        <f t="shared" si="0"/>
        <v>-96.11850843336487</v>
      </c>
      <c r="J6" s="263">
        <f t="shared" si="1"/>
        <v>-97.8569424234136</v>
      </c>
    </row>
    <row r="7" spans="1:10" ht="12.75">
      <c r="A7" s="260" t="s">
        <v>11</v>
      </c>
      <c r="B7" s="261">
        <v>1364.6046270278632</v>
      </c>
      <c r="C7" s="261">
        <v>792.979975758636</v>
      </c>
      <c r="D7" s="261">
        <v>1060.7370767704413</v>
      </c>
      <c r="E7" s="261">
        <v>868.218221406666</v>
      </c>
      <c r="F7" s="261">
        <v>980.423450104355</v>
      </c>
      <c r="G7" s="261">
        <v>722.211331729013</v>
      </c>
      <c r="H7" s="261">
        <v>725.3731409132834</v>
      </c>
      <c r="I7" s="262">
        <f t="shared" si="0"/>
        <v>-26.01430118424079</v>
      </c>
      <c r="J7" s="263">
        <f t="shared" si="1"/>
        <v>0.4377955655584708</v>
      </c>
    </row>
    <row r="8" spans="1:10" ht="12.75">
      <c r="A8" s="260" t="s">
        <v>12</v>
      </c>
      <c r="B8" s="261">
        <v>0</v>
      </c>
      <c r="C8" s="261">
        <v>0</v>
      </c>
      <c r="D8" s="261">
        <v>0</v>
      </c>
      <c r="E8" s="261">
        <v>0</v>
      </c>
      <c r="F8" s="261">
        <v>0</v>
      </c>
      <c r="G8" s="261">
        <v>0</v>
      </c>
      <c r="H8" s="261">
        <v>0</v>
      </c>
      <c r="I8" s="262"/>
      <c r="J8" s="263"/>
    </row>
    <row r="9" spans="1:10" ht="12.75">
      <c r="A9" s="260" t="s">
        <v>1</v>
      </c>
      <c r="B9" s="261">
        <v>0</v>
      </c>
      <c r="C9" s="261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2"/>
      <c r="J9" s="263"/>
    </row>
    <row r="10" spans="1:10" s="268" customFormat="1" ht="16.5" thickBot="1">
      <c r="A10" s="264" t="s">
        <v>2</v>
      </c>
      <c r="B10" s="265">
        <v>4831.700201219088</v>
      </c>
      <c r="C10" s="265">
        <v>2539.3160805716816</v>
      </c>
      <c r="D10" s="265">
        <v>2718.93053143282</v>
      </c>
      <c r="E10" s="265">
        <v>3063.8225270159387</v>
      </c>
      <c r="F10" s="265">
        <v>2271.7533567261216</v>
      </c>
      <c r="G10" s="265">
        <f>SUM(G3:G9)</f>
        <v>2605.9000587700248</v>
      </c>
      <c r="H10" s="265">
        <f>SUM(H3:H9)</f>
        <v>3798.297188164142</v>
      </c>
      <c r="I10" s="266">
        <f t="shared" si="0"/>
        <v>67.19672392772247</v>
      </c>
      <c r="J10" s="267">
        <f t="shared" si="1"/>
        <v>45.757592482534584</v>
      </c>
    </row>
    <row r="11" spans="2:5" ht="12.75">
      <c r="B11" s="246"/>
      <c r="C11" s="246"/>
      <c r="D11" s="246"/>
      <c r="E11" s="246"/>
    </row>
    <row r="12" s="254" customFormat="1" ht="16.5" thickBot="1">
      <c r="A12" s="254" t="s">
        <v>110</v>
      </c>
    </row>
    <row r="13" spans="1:10" s="259" customFormat="1" ht="25.5">
      <c r="A13" s="269" t="s">
        <v>5</v>
      </c>
      <c r="B13" s="256">
        <v>2017</v>
      </c>
      <c r="C13" s="256">
        <v>2018</v>
      </c>
      <c r="D13" s="256">
        <v>2019</v>
      </c>
      <c r="E13" s="256">
        <v>2020</v>
      </c>
      <c r="F13" s="257" t="s">
        <v>104</v>
      </c>
      <c r="G13" s="257" t="s">
        <v>105</v>
      </c>
      <c r="H13" s="257" t="s">
        <v>106</v>
      </c>
      <c r="I13" s="257" t="s">
        <v>107</v>
      </c>
      <c r="J13" s="258" t="s">
        <v>108</v>
      </c>
    </row>
    <row r="14" spans="1:10" ht="12.75">
      <c r="A14" s="270" t="s">
        <v>7</v>
      </c>
      <c r="B14" s="261">
        <v>19.038972739445228</v>
      </c>
      <c r="C14" s="261">
        <v>24.983142</v>
      </c>
      <c r="D14" s="261">
        <v>26.28351839886263</v>
      </c>
      <c r="E14" s="261">
        <v>0.14040658498157468</v>
      </c>
      <c r="F14" s="261">
        <v>22.137429460093177</v>
      </c>
      <c r="G14" s="261">
        <v>0.13865521439162717</v>
      </c>
      <c r="H14" s="261">
        <v>0.0012902781606775955</v>
      </c>
      <c r="I14" s="261">
        <f>+(H14-F14)/F14*100</f>
        <v>-99.99417150865233</v>
      </c>
      <c r="J14" s="271">
        <f>+(H14-G14)/G14*100</f>
        <v>-99.06943408775581</v>
      </c>
    </row>
    <row r="15" spans="1:10" ht="12.75">
      <c r="A15" s="270" t="s">
        <v>8</v>
      </c>
      <c r="B15" s="261">
        <v>46.84344749046022</v>
      </c>
      <c r="C15" s="261">
        <v>46.873229000000016</v>
      </c>
      <c r="D15" s="261">
        <v>47.57746599500277</v>
      </c>
      <c r="E15" s="261">
        <v>0.45213699999999996</v>
      </c>
      <c r="F15" s="261">
        <v>38.89128499500338</v>
      </c>
      <c r="G15" s="261">
        <v>0.45213700000000007</v>
      </c>
      <c r="H15" s="261">
        <v>0</v>
      </c>
      <c r="I15" s="261">
        <f aca="true" t="shared" si="2" ref="I15:I21">+(H15-F15)/F15*100</f>
        <v>-100</v>
      </c>
      <c r="J15" s="271">
        <f aca="true" t="shared" si="3" ref="J15:J21">+(H15-G15)/G15*100</f>
        <v>-100</v>
      </c>
    </row>
    <row r="16" spans="1:10" ht="12.75">
      <c r="A16" s="270" t="s">
        <v>9</v>
      </c>
      <c r="B16" s="261">
        <v>8.108721673290333</v>
      </c>
      <c r="C16" s="261">
        <v>7.628100970359613</v>
      </c>
      <c r="D16" s="261">
        <v>8.330608582195874</v>
      </c>
      <c r="E16" s="261">
        <v>0.06550732686927971</v>
      </c>
      <c r="F16" s="261">
        <v>7.102360351487449</v>
      </c>
      <c r="G16" s="261">
        <v>0.06550067974612717</v>
      </c>
      <c r="H16" s="261">
        <v>0</v>
      </c>
      <c r="I16" s="261">
        <f t="shared" si="2"/>
        <v>-100</v>
      </c>
      <c r="J16" s="271">
        <f t="shared" si="3"/>
        <v>-100</v>
      </c>
    </row>
    <row r="17" spans="1:10" ht="12.75">
      <c r="A17" s="270" t="s">
        <v>10</v>
      </c>
      <c r="B17" s="261">
        <v>47.825159792174865</v>
      </c>
      <c r="C17" s="261">
        <v>28.84570866000506</v>
      </c>
      <c r="D17" s="261">
        <v>30.28240190465171</v>
      </c>
      <c r="E17" s="261">
        <v>0.7644647042615592</v>
      </c>
      <c r="F17" s="261">
        <v>21.74789517572562</v>
      </c>
      <c r="G17" s="261">
        <v>0.7574488609331275</v>
      </c>
      <c r="H17" s="261">
        <v>2.1517843080274073</v>
      </c>
      <c r="I17" s="261">
        <f t="shared" si="2"/>
        <v>-90.10578131519979</v>
      </c>
      <c r="J17" s="271">
        <f t="shared" si="3"/>
        <v>184.08311359483062</v>
      </c>
    </row>
    <row r="18" spans="1:10" ht="12.75">
      <c r="A18" s="270" t="s">
        <v>11</v>
      </c>
      <c r="B18" s="261">
        <v>64.705654215831</v>
      </c>
      <c r="C18" s="261">
        <v>70.01801710387865</v>
      </c>
      <c r="D18" s="261">
        <v>74.07060103155696</v>
      </c>
      <c r="E18" s="261">
        <v>13.179581118382846</v>
      </c>
      <c r="F18" s="261">
        <v>55.613265252466874</v>
      </c>
      <c r="G18" s="261">
        <v>10.897298232939265</v>
      </c>
      <c r="H18" s="261">
        <v>16.502492114899688</v>
      </c>
      <c r="I18" s="261">
        <f t="shared" si="2"/>
        <v>-70.32633843745099</v>
      </c>
      <c r="J18" s="271">
        <f t="shared" si="3"/>
        <v>51.43654658379086</v>
      </c>
    </row>
    <row r="19" spans="1:10" ht="12.75">
      <c r="A19" s="270" t="s">
        <v>12</v>
      </c>
      <c r="B19" s="261">
        <v>29.12013078185449</v>
      </c>
      <c r="C19" s="261">
        <v>13.070425839027532</v>
      </c>
      <c r="D19" s="261">
        <v>19.199723234472888</v>
      </c>
      <c r="E19" s="261">
        <v>9.424333757688967</v>
      </c>
      <c r="F19" s="261">
        <v>15.091094908972092</v>
      </c>
      <c r="G19" s="261">
        <v>8.771457740062498</v>
      </c>
      <c r="H19" s="261">
        <v>9.08812858092617</v>
      </c>
      <c r="I19" s="261">
        <f t="shared" si="2"/>
        <v>-39.77820273648259</v>
      </c>
      <c r="J19" s="271">
        <f t="shared" si="3"/>
        <v>3.61024188051798</v>
      </c>
    </row>
    <row r="20" spans="1:10" ht="12.75">
      <c r="A20" s="270" t="s">
        <v>1</v>
      </c>
      <c r="B20" s="261">
        <v>326.7620211412753</v>
      </c>
      <c r="C20" s="261">
        <v>596.2619190798388</v>
      </c>
      <c r="D20" s="261">
        <v>426.6126846171692</v>
      </c>
      <c r="E20" s="261">
        <v>267.3364339786204</v>
      </c>
      <c r="F20" s="261">
        <v>360.7653185422823</v>
      </c>
      <c r="G20" s="261">
        <v>228.97752582837435</v>
      </c>
      <c r="H20" s="261">
        <v>421.108383904981</v>
      </c>
      <c r="I20" s="261">
        <f t="shared" si="2"/>
        <v>16.72640419165636</v>
      </c>
      <c r="J20" s="271">
        <f t="shared" si="3"/>
        <v>83.90817281369989</v>
      </c>
    </row>
    <row r="21" spans="1:10" s="268" customFormat="1" ht="16.5" thickBot="1">
      <c r="A21" s="272" t="s">
        <v>2</v>
      </c>
      <c r="B21" s="265">
        <v>542.4041078343314</v>
      </c>
      <c r="C21" s="265">
        <v>787.6805426531096</v>
      </c>
      <c r="D21" s="265">
        <v>632.3570037639121</v>
      </c>
      <c r="E21" s="265">
        <v>291.3628644708046</v>
      </c>
      <c r="F21" s="265">
        <v>521.3486486860309</v>
      </c>
      <c r="G21" s="265">
        <f>SUM(G14:G20)</f>
        <v>250.060023556447</v>
      </c>
      <c r="H21" s="265">
        <f>SUM(H14:H20)</f>
        <v>448.85207918699496</v>
      </c>
      <c r="I21" s="265">
        <f t="shared" si="2"/>
        <v>-13.90558308374846</v>
      </c>
      <c r="J21" s="273">
        <f t="shared" si="3"/>
        <v>79.49773530500923</v>
      </c>
    </row>
    <row r="23" s="254" customFormat="1" ht="16.5" thickBot="1">
      <c r="A23" s="254" t="s">
        <v>111</v>
      </c>
    </row>
    <row r="24" spans="1:10" s="259" customFormat="1" ht="25.5">
      <c r="A24" s="269" t="s">
        <v>5</v>
      </c>
      <c r="B24" s="256">
        <v>2017</v>
      </c>
      <c r="C24" s="256">
        <v>2018</v>
      </c>
      <c r="D24" s="256">
        <v>2019</v>
      </c>
      <c r="E24" s="256">
        <v>2020</v>
      </c>
      <c r="F24" s="257" t="s">
        <v>104</v>
      </c>
      <c r="G24" s="257" t="s">
        <v>105</v>
      </c>
      <c r="H24" s="257" t="s">
        <v>106</v>
      </c>
      <c r="I24" s="257" t="s">
        <v>107</v>
      </c>
      <c r="J24" s="258" t="s">
        <v>108</v>
      </c>
    </row>
    <row r="25" spans="1:10" ht="12.75">
      <c r="A25" s="270" t="s">
        <v>7</v>
      </c>
      <c r="B25" s="261">
        <v>961.7645907995008</v>
      </c>
      <c r="C25" s="261">
        <v>515.6078060000001</v>
      </c>
      <c r="D25" s="261">
        <v>559.4003700627404</v>
      </c>
      <c r="E25" s="261">
        <v>721.8755505779521</v>
      </c>
      <c r="F25" s="261">
        <v>467.0236970292461</v>
      </c>
      <c r="G25" s="261">
        <v>528.6776221657743</v>
      </c>
      <c r="H25" s="261">
        <v>656.0030525467555</v>
      </c>
      <c r="I25" s="262">
        <f>+(H25-F25)/F25*100</f>
        <v>40.46461811672805</v>
      </c>
      <c r="J25" s="263">
        <f>+(H25-G25)/G25*100</f>
        <v>24.08375634652009</v>
      </c>
    </row>
    <row r="26" spans="1:10" ht="12.75">
      <c r="A26" s="270" t="s">
        <v>8</v>
      </c>
      <c r="B26" s="261">
        <v>273.41087056506524</v>
      </c>
      <c r="C26" s="261">
        <v>70.07090400000001</v>
      </c>
      <c r="D26" s="261">
        <v>72.37940799239773</v>
      </c>
      <c r="E26" s="261">
        <v>31.556</v>
      </c>
      <c r="F26" s="261">
        <v>59.02753499241634</v>
      </c>
      <c r="G26" s="261">
        <v>25.84937800000001</v>
      </c>
      <c r="H26" s="261">
        <v>1842.2377010000002</v>
      </c>
      <c r="I26" s="262">
        <f>+(H26-F26)/F26*100</f>
        <v>3020.9802361502725</v>
      </c>
      <c r="J26" s="263">
        <f>+(H26-G26)/G26*100</f>
        <v>7026.816362854068</v>
      </c>
    </row>
    <row r="27" spans="1:10" ht="12.75">
      <c r="A27" s="270" t="s">
        <v>9</v>
      </c>
      <c r="B27" s="261">
        <v>280.9532472715937</v>
      </c>
      <c r="C27" s="261">
        <v>243.89751659680127</v>
      </c>
      <c r="D27" s="261">
        <v>265.14871835694635</v>
      </c>
      <c r="E27" s="261">
        <v>329.8624861859087</v>
      </c>
      <c r="F27" s="261">
        <v>224.64564094564778</v>
      </c>
      <c r="G27" s="261">
        <v>227.22853319782186</v>
      </c>
      <c r="H27" s="261">
        <v>551.0554564516469</v>
      </c>
      <c r="I27" s="262">
        <f aca="true" t="shared" si="4" ref="I27:I32">+(H27-F27)/F27*100</f>
        <v>145.29986610555815</v>
      </c>
      <c r="J27" s="263">
        <f aca="true" t="shared" si="5" ref="J27:J32">+(H27-G27)/G27*100</f>
        <v>142.51155816417915</v>
      </c>
    </row>
    <row r="28" spans="1:10" ht="12.75">
      <c r="A28" s="270" t="s">
        <v>10</v>
      </c>
      <c r="B28" s="261">
        <v>2072.783167250435</v>
      </c>
      <c r="C28" s="261">
        <v>1025.0900588466088</v>
      </c>
      <c r="D28" s="261">
        <v>873.7389531310071</v>
      </c>
      <c r="E28" s="261">
        <v>1113.732784461524</v>
      </c>
      <c r="F28" s="261">
        <v>630.5120036367664</v>
      </c>
      <c r="G28" s="261">
        <v>1103.3469354324868</v>
      </c>
      <c r="H28" s="261">
        <v>25.780911838644236</v>
      </c>
      <c r="I28" s="262">
        <f t="shared" si="4"/>
        <v>-95.91111482573828</v>
      </c>
      <c r="J28" s="263">
        <f t="shared" si="5"/>
        <v>-97.66339027093606</v>
      </c>
    </row>
    <row r="29" spans="1:10" ht="12.75">
      <c r="A29" s="270" t="s">
        <v>11</v>
      </c>
      <c r="B29" s="261">
        <v>1429.3102812436944</v>
      </c>
      <c r="C29" s="261">
        <v>862.9979928625146</v>
      </c>
      <c r="D29" s="261">
        <v>1134.8076778019981</v>
      </c>
      <c r="E29" s="261">
        <v>881.3978025250487</v>
      </c>
      <c r="F29" s="261">
        <v>1036.0367153568218</v>
      </c>
      <c r="G29" s="261">
        <v>733.1086299619524</v>
      </c>
      <c r="H29" s="261">
        <v>741.875633028183</v>
      </c>
      <c r="I29" s="262">
        <f t="shared" si="4"/>
        <v>-28.39292063383359</v>
      </c>
      <c r="J29" s="263">
        <f t="shared" si="5"/>
        <v>1.1958668480939292</v>
      </c>
    </row>
    <row r="30" spans="1:10" ht="12.75">
      <c r="A30" s="270" t="s">
        <v>12</v>
      </c>
      <c r="B30" s="261">
        <v>29.120130781854492</v>
      </c>
      <c r="C30" s="261">
        <v>13.070425839027532</v>
      </c>
      <c r="D30" s="261">
        <v>19.199723234472888</v>
      </c>
      <c r="E30" s="261">
        <v>9.424333757688967</v>
      </c>
      <c r="F30" s="261">
        <v>15.091094908972092</v>
      </c>
      <c r="G30" s="261">
        <v>8.771457740062498</v>
      </c>
      <c r="H30" s="261">
        <v>9.08812858092617</v>
      </c>
      <c r="I30" s="262">
        <f t="shared" si="4"/>
        <v>-39.77820273648259</v>
      </c>
      <c r="J30" s="263">
        <f t="shared" si="5"/>
        <v>3.61024188051798</v>
      </c>
    </row>
    <row r="31" spans="1:10" ht="12.75">
      <c r="A31" s="270" t="s">
        <v>1</v>
      </c>
      <c r="B31" s="261">
        <v>326.7620211412753</v>
      </c>
      <c r="C31" s="261">
        <v>596.2619190798387</v>
      </c>
      <c r="D31" s="261">
        <v>426.6126846171692</v>
      </c>
      <c r="E31" s="261">
        <v>267.3364339786204</v>
      </c>
      <c r="F31" s="261">
        <v>360.76531854228233</v>
      </c>
      <c r="G31" s="261">
        <v>228.97752582837438</v>
      </c>
      <c r="H31" s="261">
        <v>421.108383904981</v>
      </c>
      <c r="I31" s="262">
        <f t="shared" si="4"/>
        <v>16.726404191656343</v>
      </c>
      <c r="J31" s="263">
        <f t="shared" si="5"/>
        <v>83.90817281369986</v>
      </c>
    </row>
    <row r="32" spans="1:10" s="268" customFormat="1" ht="16.5" thickBot="1">
      <c r="A32" s="272" t="s">
        <v>2</v>
      </c>
      <c r="B32" s="265">
        <v>5374.1043090534195</v>
      </c>
      <c r="C32" s="265">
        <v>3326.996623224791</v>
      </c>
      <c r="D32" s="265">
        <v>3351.287535196732</v>
      </c>
      <c r="E32" s="265">
        <v>3355.185391486743</v>
      </c>
      <c r="F32" s="265">
        <v>2793.1020054121527</v>
      </c>
      <c r="G32" s="265">
        <f>SUM(G25:G31)</f>
        <v>2855.9600823264723</v>
      </c>
      <c r="H32" s="265">
        <f>SUM(H25:H31)</f>
        <v>4247.149267351137</v>
      </c>
      <c r="I32" s="266">
        <f t="shared" si="4"/>
        <v>52.05850910999662</v>
      </c>
      <c r="J32" s="267">
        <f t="shared" si="5"/>
        <v>48.71178675198423</v>
      </c>
    </row>
    <row r="33" spans="2:5" ht="12.75">
      <c r="B33" s="246"/>
      <c r="C33" s="246"/>
      <c r="D33" s="246"/>
      <c r="E33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2024-03-13T07:54:14Z</cp:lastPrinted>
  <dcterms:created xsi:type="dcterms:W3CDTF">2019-01-25T11:18:03Z</dcterms:created>
  <dcterms:modified xsi:type="dcterms:W3CDTF">2024-03-14T05:29:10Z</dcterms:modified>
  <cp:category/>
  <cp:version/>
  <cp:contentType/>
  <cp:contentStatus/>
</cp:coreProperties>
</file>